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305" windowHeight="8445" tabRatio="875"/>
  </bookViews>
  <sheets>
    <sheet name="Contents" sheetId="2" r:id="rId1"/>
    <sheet name="1 - Cash Generation" sheetId="3" r:id="rId2"/>
    <sheet name="2 - Cash target rec" sheetId="29" r:id="rId3"/>
    <sheet name="3 - HoldCo cashflow" sheetId="4" r:id="rId4"/>
    <sheet name="4 - Sources &amp; uses" sheetId="5" r:id="rId5"/>
    <sheet name="5 - Long-term free cash" sheetId="28" r:id="rId6"/>
    <sheet name="6a - IFRS IP format (historic)" sheetId="7" r:id="rId7"/>
    <sheet name="6b - IFRS IP format (2020+)" sheetId="30" r:id="rId8"/>
    <sheet name="7a - Operating profit analysis" sheetId="6" r:id="rId9"/>
    <sheet name="7b - Operating profit drivers" sheetId="31" r:id="rId10"/>
    <sheet name="8 - Management Actions" sheetId="8" r:id="rId11"/>
    <sheet name="9 - PGH Solvency" sheetId="9" r:id="rId12"/>
    <sheet name="10 - LifeCo Free Surplus" sheetId="10" r:id="rId13"/>
    <sheet name="11 - SCR breakdown" sheetId="11" r:id="rId14"/>
    <sheet name="12 - Sensitivities" sheetId="12" r:id="rId15"/>
    <sheet name="13a - AUA &amp; flows" sheetId="13" r:id="rId16"/>
    <sheet name="13b - AUA &amp; Flows (FY 2020+)" sheetId="26" r:id="rId17"/>
    <sheet name="14 - AUA by fund" sheetId="14" r:id="rId18"/>
    <sheet name="15a - New business (historic)" sheetId="16" r:id="rId19"/>
    <sheet name="15b - New business (2020+)" sheetId="25" r:id="rId20"/>
    <sheet name="16 - Asset data" sheetId="17" r:id="rId21"/>
    <sheet name="17 - Debt exposure country" sheetId="32" r:id="rId22"/>
    <sheet name="18 - Credit rating debt" sheetId="23" r:id="rId23"/>
    <sheet name="19 - Sh Debt by sector" sheetId="15" r:id="rId24"/>
    <sheet name="20 - Illiquids" sheetId="24" r:id="rId25"/>
    <sheet name="21 - Leverage" sheetId="19" r:id="rId26"/>
    <sheet name="22 - Dividends" sheetId="20" r:id="rId27"/>
    <sheet name="23 - Acqs" sheetId="21" r:id="rId28"/>
    <sheet name="24 - SH debt" sheetId="22" r:id="rId29"/>
  </sheets>
  <externalReferences>
    <externalReference r:id="rId30"/>
  </externalReferences>
  <calcPr calcId="162913" calcMode="autoNoTable"/>
</workbook>
</file>

<file path=xl/calcChain.xml><?xml version="1.0" encoding="utf-8"?>
<calcChain xmlns="http://schemas.openxmlformats.org/spreadsheetml/2006/main">
  <c r="F19" i="25" l="1"/>
  <c r="F30" i="32" l="1"/>
  <c r="J16" i="4"/>
  <c r="J14" i="4"/>
  <c r="J13" i="4"/>
  <c r="J12" i="4"/>
  <c r="J11" i="4"/>
  <c r="J10" i="4"/>
</calcChain>
</file>

<file path=xl/sharedStrings.xml><?xml version="1.0" encoding="utf-8"?>
<sst xmlns="http://schemas.openxmlformats.org/spreadsheetml/2006/main" count="1987" uniqueCount="830">
  <si>
    <t>Holding company cashflow</t>
  </si>
  <si>
    <t>Acquisitions</t>
  </si>
  <si>
    <t>AUA</t>
  </si>
  <si>
    <t>New business</t>
  </si>
  <si>
    <t>Asset data</t>
  </si>
  <si>
    <t>Year on Year Delivery</t>
  </si>
  <si>
    <t>HY2020</t>
  </si>
  <si>
    <t>Split:</t>
  </si>
  <si>
    <t>N/A</t>
  </si>
  <si>
    <t>CASH GENERATION</t>
  </si>
  <si>
    <t>2019 - 2023 (set Mar 2019)</t>
  </si>
  <si>
    <t>2020 - 2023 (set Mar 2020)</t>
  </si>
  <si>
    <t>2020 - 2023 (set Aug 2020)</t>
  </si>
  <si>
    <t>Long Term Cash Generation (£bn)</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</si>
  <si>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</si>
  <si>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</si>
  <si>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</si>
  <si>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</si>
  <si>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</si>
  <si>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</si>
  <si>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</si>
  <si>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</si>
  <si>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</si>
  <si>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</si>
  <si>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</si>
  <si>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</si>
  <si>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</si>
  <si>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</si>
  <si>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</si>
  <si>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</si>
  <si>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Uses of cash</t>
  </si>
  <si>
    <t>Operating expenses</t>
  </si>
  <si>
    <t>Pension scheme contributions</t>
  </si>
  <si>
    <t>Debt interest</t>
  </si>
  <si>
    <t>Shareholder dividend</t>
  </si>
  <si>
    <t>Total cash outflows</t>
  </si>
  <si>
    <t>Cost of acquisitions</t>
  </si>
  <si>
    <t>Closing cash and cash equivalents</t>
  </si>
  <si>
    <t>HOLDING COMPANY CASHFLOW</t>
  </si>
  <si>
    <t>Debt repayments</t>
  </si>
  <si>
    <t>Tab Ref</t>
  </si>
  <si>
    <t>Description</t>
  </si>
  <si>
    <t>Time Horizon</t>
  </si>
  <si>
    <t>5 years</t>
  </si>
  <si>
    <t>Management actions</t>
  </si>
  <si>
    <t>Sensitivities</t>
  </si>
  <si>
    <t>Solvency II Balance Sheet</t>
  </si>
  <si>
    <t>SCR breakdown</t>
  </si>
  <si>
    <t>Phoenix</t>
  </si>
  <si>
    <t>£bn</t>
  </si>
  <si>
    <t>Expected Return</t>
  </si>
  <si>
    <t>UK Heritage</t>
  </si>
  <si>
    <t>UK Open</t>
  </si>
  <si>
    <t>Europe</t>
  </si>
  <si>
    <t>Service company</t>
  </si>
  <si>
    <t>Group costs</t>
  </si>
  <si>
    <t>Experience</t>
  </si>
  <si>
    <t>Model &amp; methodology changes</t>
  </si>
  <si>
    <t>Assumptions</t>
  </si>
  <si>
    <t>A</t>
  </si>
  <si>
    <t>B</t>
  </si>
  <si>
    <t>Operating Profit</t>
  </si>
  <si>
    <t>Operating profit before tax</t>
  </si>
  <si>
    <t>Investment Return variances &amp; economic assumption changes</t>
  </si>
  <si>
    <t>Amortisation of intangibles</t>
  </si>
  <si>
    <t>Other non-operating items</t>
  </si>
  <si>
    <t>Finance costs</t>
  </si>
  <si>
    <t>Profit before tax attributable to non-controlling interest</t>
  </si>
  <si>
    <t>Profit / (Loss) before tax attributable to owners</t>
  </si>
  <si>
    <t>Tax credit / (charge) attributable to owners</t>
  </si>
  <si>
    <t>Profit / (Loss) after tax attributable to owners</t>
  </si>
  <si>
    <t>Note 2: Increase post acquisition of AXA Wealth and Abbey Life</t>
  </si>
  <si>
    <t>Note 3: Increased post acquisition of Standard Life Assurance Limited</t>
  </si>
  <si>
    <t>Note 4: Increased post acquisition of ReAssure</t>
  </si>
  <si>
    <t>Phoenix Life</t>
  </si>
  <si>
    <t>MANAGEMENT ACTIONS</t>
  </si>
  <si>
    <t>Own Funds</t>
  </si>
  <si>
    <t>SCR</t>
  </si>
  <si>
    <t>Excess</t>
  </si>
  <si>
    <t>not available</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</si>
  <si>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</si>
  <si>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</si>
  <si>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</si>
  <si>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</si>
  <si>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</si>
  <si>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</si>
  <si>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</si>
  <si>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</si>
  <si>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</si>
  <si>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</si>
  <si>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</si>
  <si>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</si>
  <si>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</si>
  <si>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</si>
  <si>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</si>
  <si>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</si>
  <si>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</si>
  <si>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</si>
  <si>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</si>
  <si>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</si>
  <si>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New business strain incl. BPA</t>
  </si>
  <si>
    <t>Brexit preparations</t>
  </si>
  <si>
    <t>Financing costs, pension contributions &amp; dividend</t>
  </si>
  <si>
    <t>Change in PGH Group Solvency II Excess (£bn)</t>
  </si>
  <si>
    <t>Opening Solvency II Excess - unadjusted</t>
  </si>
  <si>
    <t>Impact of acquisition</t>
  </si>
  <si>
    <t>Closing PGH Solvency II Excess</t>
  </si>
  <si>
    <t>Closing PGH Solvency II Excess - Proforma</t>
  </si>
  <si>
    <t>Note 1: Change of top EEA company from Phoenix Life Holdings Limited to Phoenix Group Holdings following onshore led to recapture of £0.5bn of RCF debt and £0.3bn senior bond.</t>
  </si>
  <si>
    <t>Note 2: 2018 Opening Pro forma adjustment for inclusion of Standard Life post acquisition</t>
  </si>
  <si>
    <t xml:space="preserve">Year on Year Delivery </t>
  </si>
  <si>
    <t>LIFECO FREE SURPLUS</t>
  </si>
  <si>
    <t>Change in LifeCo Free Surplus (£bn)</t>
  </si>
  <si>
    <t>Economics variances, financing &amp; other</t>
  </si>
  <si>
    <t>Cash remittances to holding companies</t>
  </si>
  <si>
    <t>Cash remittances from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</si>
  <si>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</si>
  <si>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</si>
  <si>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</si>
  <si>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</si>
  <si>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</si>
  <si>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</si>
  <si>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</si>
  <si>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</si>
  <si>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</si>
  <si>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</si>
  <si>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</si>
  <si>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</si>
  <si>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</si>
  <si>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</si>
  <si>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</si>
  <si>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</si>
  <si>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Solvency II base</t>
  </si>
  <si>
    <t>Total AUA</t>
  </si>
  <si>
    <t>Opening AUA - unadjusted</t>
  </si>
  <si>
    <t>Opening AUA</t>
  </si>
  <si>
    <t>Market movements</t>
  </si>
  <si>
    <t>Closing AUA</t>
  </si>
  <si>
    <t>Proforma adjustment for acquisition of Standard Life</t>
  </si>
  <si>
    <t>Workplace</t>
  </si>
  <si>
    <t>Retail</t>
  </si>
  <si>
    <t>Wrap SIPP</t>
  </si>
  <si>
    <t>FY 2018 AUA</t>
  </si>
  <si>
    <t>Gross inflows - new</t>
  </si>
  <si>
    <t>Gross inflows - existing</t>
  </si>
  <si>
    <t>Outflows</t>
  </si>
  <si>
    <t>Reclassified</t>
  </si>
  <si>
    <t>FY 2019 AUA</t>
  </si>
  <si>
    <t>HY 2020 AUA</t>
  </si>
  <si>
    <t>With-profits</t>
  </si>
  <si>
    <t>Unit Linked</t>
  </si>
  <si>
    <t>AUA BY SEGMENT &amp; FUND TYPE</t>
  </si>
  <si>
    <t>Total UK Open</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</si>
  <si>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</si>
  <si>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</si>
  <si>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</si>
  <si>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</si>
  <si>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</si>
  <si>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</si>
  <si>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</si>
  <si>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</si>
  <si>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</si>
  <si>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</si>
  <si>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</si>
  <si>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</si>
  <si>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</si>
  <si>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</si>
  <si>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</si>
  <si>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</si>
  <si>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</si>
  <si>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</si>
  <si>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</si>
  <si>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</si>
  <si>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</si>
  <si>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</si>
  <si>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</si>
  <si>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</si>
  <si>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Solvency</t>
  </si>
  <si>
    <t>Retail pensions</t>
  </si>
  <si>
    <t>Summary AUA Movement -:</t>
  </si>
  <si>
    <t>Movement in AUA by product type  (£bn)</t>
  </si>
  <si>
    <t>New business contribution - UK Open (£m) -:</t>
  </si>
  <si>
    <t>New business contribution - Europe (£m)</t>
  </si>
  <si>
    <t>NEW BUSINESS</t>
  </si>
  <si>
    <t>BPA stats</t>
  </si>
  <si>
    <t>Premiums (£m)</t>
  </si>
  <si>
    <t>Capital to premiums conversion</t>
  </si>
  <si>
    <t>Average payback before internal capital management policy</t>
  </si>
  <si>
    <t>Average payback after internal capital management policy</t>
  </si>
  <si>
    <t>Capital to new incremental cash generation conversion</t>
  </si>
  <si>
    <t>Deals completed (external)</t>
  </si>
  <si>
    <t>9 - 10 yrs</t>
  </si>
  <si>
    <t>6 - 7 yrs</t>
  </si>
  <si>
    <t>Day 1 capital allocation after internal capital management policy</t>
  </si>
  <si>
    <t>4 - 5 yrs</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</si>
  <si>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</si>
  <si>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</si>
  <si>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</si>
  <si>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</si>
  <si>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</si>
  <si>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</si>
  <si>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</si>
  <si>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</si>
  <si>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</si>
  <si>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</si>
  <si>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</si>
  <si>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</si>
  <si>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</si>
  <si>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</si>
  <si>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</si>
  <si>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</si>
  <si>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</si>
  <si>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</si>
  <si>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</si>
  <si>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</si>
  <si>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</si>
  <si>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</si>
  <si>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</si>
  <si>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3 years</t>
  </si>
  <si>
    <t>Asset mix of life companies @ FY 2017</t>
  </si>
  <si>
    <t>SCCR Ratio %</t>
  </si>
  <si>
    <t>LEVERAGE</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</si>
  <si>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</si>
  <si>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</si>
  <si>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</si>
  <si>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</si>
  <si>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</si>
  <si>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</si>
  <si>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</si>
  <si>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</si>
  <si>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</si>
  <si>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</si>
  <si>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</si>
  <si>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</si>
  <si>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</si>
  <si>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</si>
  <si>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</si>
  <si>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</si>
  <si>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</si>
  <si>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</si>
  <si>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Target on announcement</t>
  </si>
  <si>
    <t>Revised target</t>
  </si>
  <si>
    <t>Capital Synergies (£m)</t>
  </si>
  <si>
    <t>One off cost saving (£m)</t>
  </si>
  <si>
    <t>Delivery to date</t>
  </si>
  <si>
    <t>DPS change</t>
  </si>
  <si>
    <t>Price (£m)</t>
  </si>
  <si>
    <t>Price / SII Own Funds Ratio</t>
  </si>
  <si>
    <t>0.89 x</t>
  </si>
  <si>
    <t>5% uplift</t>
  </si>
  <si>
    <t>3% uplift</t>
  </si>
  <si>
    <t>3.5% uplift</t>
  </si>
  <si>
    <t>Cost Synergies per annum (£m)</t>
  </si>
  <si>
    <t>Announcement Date</t>
  </si>
  <si>
    <t>Completion Date</t>
  </si>
  <si>
    <t>13 - 15</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</si>
  <si>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</si>
  <si>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</si>
  <si>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</si>
  <si>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</si>
  <si>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</si>
  <si>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</si>
  <si>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</si>
  <si>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</si>
  <si>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</si>
  <si>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</si>
  <si>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</si>
  <si>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Bonds</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</si>
  <si>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</si>
  <si>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</si>
  <si>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</si>
  <si>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</si>
  <si>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</si>
  <si>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</si>
  <si>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</si>
  <si>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</si>
  <si>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</si>
  <si>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</si>
  <si>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Solvency II benefit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</si>
  <si>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</si>
  <si>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</si>
  <si>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</si>
  <si>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</si>
  <si>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</si>
  <si>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</si>
  <si>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</si>
  <si>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</si>
  <si>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</si>
  <si>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</si>
  <si>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</si>
  <si>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</si>
  <si>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</si>
  <si>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</si>
  <si>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</si>
  <si>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</si>
  <si>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</si>
  <si>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</si>
  <si>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OPERATING PROFIT ANALYSIS</t>
  </si>
  <si>
    <t>Annuities</t>
  </si>
  <si>
    <t>Illustrative cash generation for dividends, expenses and growth</t>
  </si>
  <si>
    <t>Opening Free Surplus</t>
  </si>
  <si>
    <t>Opening Free Surplus - adjusted</t>
  </si>
  <si>
    <t>Closing Free Surplus before cash remittances</t>
  </si>
  <si>
    <t>Closing Free Surplus after cash remittances</t>
  </si>
  <si>
    <t>1 year</t>
  </si>
  <si>
    <t>Total incremental long term cash generation</t>
  </si>
  <si>
    <t>Incremental Long Term Cash Generation (£m)</t>
  </si>
  <si>
    <t>Delivery to date %</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</si>
  <si>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</si>
  <si>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</si>
  <si>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</si>
  <si>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</si>
  <si>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</si>
  <si>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</si>
  <si>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</si>
  <si>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</si>
  <si>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</si>
  <si>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</si>
  <si>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</si>
  <si>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</si>
  <si>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</si>
  <si>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</si>
  <si>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</si>
  <si>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</si>
  <si>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</si>
  <si>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Basic operating earnings after financing costs per share (pence)</t>
  </si>
  <si>
    <t>Operating profit</t>
  </si>
  <si>
    <t>Less financing costs</t>
  </si>
  <si>
    <t>Operating profit less financing costs pre tax</t>
  </si>
  <si>
    <t xml:space="preserve">Tax (charge)/credit </t>
  </si>
  <si>
    <t>Operating profit less financing costs post tax</t>
  </si>
  <si>
    <t>Coupon paid on Tier 1 notes, net of tax relief</t>
  </si>
  <si>
    <t>Operating earnings after financing costs</t>
  </si>
  <si>
    <t>Basic no. of shares</t>
  </si>
  <si>
    <t>Subordinated Tier 2 bond
(5.625% due Apr-2031, XS2166106448)</t>
  </si>
  <si>
    <t>Jan 2029</t>
  </si>
  <si>
    <t>Dec 2025</t>
  </si>
  <si>
    <t>Subordinated Tier 2 bond
(5.766% due Jun-2029, XS2012047473)</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</si>
  <si>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</si>
  <si>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</si>
  <si>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</si>
  <si>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</si>
  <si>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</si>
  <si>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</si>
  <si>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Subordinated Tier 2 bond
(4.75% due Sept-2026 XS2182954797)</t>
  </si>
  <si>
    <t>12 - 13 yrs</t>
  </si>
  <si>
    <t>8 - 9 yrs</t>
  </si>
  <si>
    <t xml:space="preserve">60% + </t>
  </si>
  <si>
    <t>2010 - 2019  (set Jun 2010)</t>
  </si>
  <si>
    <t>2016 + (set Mar 2016)</t>
  </si>
  <si>
    <t>2017 + (set Mar 2017)</t>
  </si>
  <si>
    <t>2018 + (Set Mar 2018)</t>
  </si>
  <si>
    <t>2019 + (set Mar 2019)</t>
  </si>
  <si>
    <t>* Includes policy loans of £12m, other loans of £199m, net derivative assets of £1,563m, reinsurers’ share of investment contracts of £6,085m and other investments of £487m</t>
  </si>
  <si>
    <t>2020 + (set Mar 2020)</t>
  </si>
  <si>
    <t>2020 + (set Aug 2020)</t>
  </si>
  <si>
    <t>Equity Release Mortgages</t>
  </si>
  <si>
    <t>Phoenix Group - Solvency II Excess</t>
  </si>
  <si>
    <t>Total shareholder and non-profit</t>
  </si>
  <si>
    <t xml:space="preserve">SunLife </t>
  </si>
  <si>
    <t>13a</t>
  </si>
  <si>
    <t>13b</t>
  </si>
  <si>
    <t>New business (historic)</t>
  </si>
  <si>
    <t>FY2020 - £m</t>
  </si>
  <si>
    <t>FY 2020 AUA</t>
  </si>
  <si>
    <t>Proforma adjustment for acquisition of ReAssure</t>
  </si>
  <si>
    <t>Delivery of capital synergies - ReAssure</t>
  </si>
  <si>
    <t>FY2020 - £bn</t>
  </si>
  <si>
    <t>Portfolio credit quality:</t>
  </si>
  <si>
    <t>Gross inflows</t>
  </si>
  <si>
    <t>Gross outflows</t>
  </si>
  <si>
    <t>SunLife</t>
  </si>
  <si>
    <t>Long-term in-force cash generation</t>
  </si>
  <si>
    <t>Closing HoldCo Cash</t>
  </si>
  <si>
    <t>Notes:</t>
  </si>
  <si>
    <t>7 - 8 yrs</t>
  </si>
  <si>
    <t>Issued</t>
  </si>
  <si>
    <t>HoldCo cash</t>
  </si>
  <si>
    <t>Opening</t>
  </si>
  <si>
    <t>Note 1: Dividends rebased to take into account the bonus element of rights issues. 2020 reflects expected dividend based on application of proposed 3% increase announced for ReAssure transaction.</t>
  </si>
  <si>
    <t>External</t>
  </si>
  <si>
    <t>Illiquids</t>
  </si>
  <si>
    <t>Solvency II Leverage</t>
  </si>
  <si>
    <t>Coupon</t>
  </si>
  <si>
    <t>Interest on debt until maturity</t>
  </si>
  <si>
    <t>Reconciliation of long-term cash generation to Group long-term free cash (£bn)</t>
  </si>
  <si>
    <t xml:space="preserve">GROUP LONG-TERM FREE CASH </t>
  </si>
  <si>
    <t>Delivery in the year</t>
  </si>
  <si>
    <t>Note 1: Includes retail business and Wrap SIPP</t>
  </si>
  <si>
    <t>IFRS Profit &amp; Loss (Operating Profit format per Investor Presentation) - Historic</t>
  </si>
  <si>
    <t>BBB+</t>
  </si>
  <si>
    <t>SCCR
Ratio</t>
  </si>
  <si>
    <t>Regulatory
Ratio</t>
  </si>
  <si>
    <t>Note 1: 2018 represents Proforma numbers inclusive of a full year of new business for Standard Life</t>
  </si>
  <si>
    <t>Note 2: SunLife not included in prior years</t>
  </si>
  <si>
    <t>6a</t>
  </si>
  <si>
    <t>6b</t>
  </si>
  <si>
    <t>15a</t>
  </si>
  <si>
    <t>15b</t>
  </si>
  <si>
    <t>Cash generation remitted</t>
  </si>
  <si>
    <t>Long-term free cash</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</si>
  <si>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</si>
  <si>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</si>
  <si>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</si>
  <si>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 xml:space="preserve">Deals completed </t>
  </si>
  <si>
    <t>1 year Target</t>
  </si>
  <si>
    <t>Short Term Targets (£bn)</t>
  </si>
  <si>
    <t>Open</t>
  </si>
  <si>
    <t>Heritage</t>
  </si>
  <si>
    <t>Total Heritage</t>
  </si>
  <si>
    <t>Total Open</t>
  </si>
  <si>
    <t>Total Open incremental long term cash generation</t>
  </si>
  <si>
    <t>Incremental Long Term Cash Generation - Open (£m)</t>
  </si>
  <si>
    <t>Note 1: FY 2020 asset figures include ReAssure. All comparatives are Phoenix legacy only.</t>
  </si>
  <si>
    <t>Total Debt (£bn)</t>
  </si>
  <si>
    <t>Support of BPA activity</t>
  </si>
  <si>
    <t>ReAssure Holding Company cash acquired</t>
  </si>
  <si>
    <t>Long term cash generation from new business</t>
  </si>
  <si>
    <t>Investment in Open growth strategy</t>
  </si>
  <si>
    <t>2021 - 2023 (set Mar 2021)</t>
  </si>
  <si>
    <t>Operating costs, interest and dividend</t>
  </si>
  <si>
    <t>Investment return variances &amp; economic assumption changes</t>
  </si>
  <si>
    <t>Long-term cash generation target</t>
  </si>
  <si>
    <t>BPA funding</t>
  </si>
  <si>
    <t>Group long-term free cash</t>
  </si>
  <si>
    <t>Group long-term cash</t>
  </si>
  <si>
    <t>Coupon paid on Tier 1 notes, net of tax</t>
  </si>
  <si>
    <t>Less operating tax charge</t>
  </si>
  <si>
    <t>Movement in Group long-term free cash  (£bn)</t>
  </si>
  <si>
    <t>Long-term cash generation from new business</t>
  </si>
  <si>
    <t>M&amp;A and transition costs</t>
  </si>
  <si>
    <t>Date(s) coupon paid</t>
  </si>
  <si>
    <t>24 Jan</t>
  </si>
  <si>
    <t>AUA classification from 2020 onwards reflects new business units, notably Retirement Solutions has moved from Heritage into Open and Europe has moved into Open.</t>
  </si>
  <si>
    <t>2021 + (set Mar 2021)</t>
  </si>
  <si>
    <t>Reconciliation of long-term cash generation target (£bn)</t>
  </si>
  <si>
    <t xml:space="preserve">AUA - Historic </t>
  </si>
  <si>
    <t>NEW BUSINESS - HISTORIC</t>
  </si>
  <si>
    <t xml:space="preserve">Note 1: 2019 pro-forma position to reflect inclusion of ReAssure </t>
  </si>
  <si>
    <t>2019 - 2023 (set Mar 2021)</t>
  </si>
  <si>
    <t>Note 1: 2019 SCR breakdown excludes ReAssure and is not presented on a pro-forma basis</t>
  </si>
  <si>
    <t>Protection, shareholder &amp; other funds</t>
  </si>
  <si>
    <t>Note 1: 2018 opening pro forma adjustment for inclusion of Standard Life post acquisition</t>
  </si>
  <si>
    <t>Cash generation delivered (£)</t>
  </si>
  <si>
    <t>Organic (£)</t>
  </si>
  <si>
    <t>Management Actions (£)</t>
  </si>
  <si>
    <t>Existing Free Surplus (£)</t>
  </si>
  <si>
    <t>Cash generation contribution  (£)</t>
  </si>
  <si>
    <t>ILLIQUIDS</t>
  </si>
  <si>
    <t>1 year target (£)</t>
  </si>
  <si>
    <t>Group Solvency II Excess contribution (£)</t>
  </si>
  <si>
    <t>£1,250m unsecured Revolving Credit Facility (“RCF”)</t>
  </si>
  <si>
    <t>2019
Proforma</t>
  </si>
  <si>
    <t xml:space="preserve">Solvency II Leverage </t>
  </si>
  <si>
    <t>BB and below</t>
  </si>
  <si>
    <t>Sale of Wrap SIPP, Onshore Bond and TIP products</t>
  </si>
  <si>
    <t>Integration costs (£m)</t>
  </si>
  <si>
    <t>Cash generation (£m)</t>
  </si>
  <si>
    <t>625m - 725m</t>
  </si>
  <si>
    <t>750m - 850m</t>
  </si>
  <si>
    <t>600m - 700m</t>
  </si>
  <si>
    <t>650m - 750m</t>
  </si>
  <si>
    <t>500m - 550m</t>
  </si>
  <si>
    <t>200m - 250m</t>
  </si>
  <si>
    <t>350m - 450m</t>
  </si>
  <si>
    <t>Change in Corporation Tax rate</t>
  </si>
  <si>
    <t>Note 2: 2020 opening pro forma adjustment for inclusion of ReAssure post acquisition</t>
  </si>
  <si>
    <t>New business (2019 restated and 2020+)</t>
  </si>
  <si>
    <t>Subordinated Tier 3 bond
(4.016% due Jun-2026, XS2012048281)</t>
  </si>
  <si>
    <t>Note 1: £300m issued on 20-Jan-17, with a subsequent tap of £150m issued on 5-May-17.</t>
  </si>
  <si>
    <t>Jul 2022</t>
  </si>
  <si>
    <t>Jun 2024
(first call date)</t>
  </si>
  <si>
    <t>Jun 2026</t>
  </si>
  <si>
    <t>Jul 2027</t>
  </si>
  <si>
    <t>Apr 2028 
(first call date)</t>
  </si>
  <si>
    <t>Jun 2029</t>
  </si>
  <si>
    <t>20 Jul</t>
  </si>
  <si>
    <t>13 Jun and 13 Dec</t>
  </si>
  <si>
    <t>26 Apr and 26 Oct</t>
  </si>
  <si>
    <t>6 Jul and 6 Jan</t>
  </si>
  <si>
    <t>26 Oct and 26 Apr</t>
  </si>
  <si>
    <t>28 Apr</t>
  </si>
  <si>
    <t>4 Mar and 4 Sep</t>
  </si>
  <si>
    <t>IFRS Profit &amp; Loss (Operating Profit format per Investor Presentation): 2019 restated and 2020+</t>
  </si>
  <si>
    <t xml:space="preserve">Note 3: 2016 Pro forma for Tier 3 bond issuance in January 2017 and impact of moving AXA businesses onto Phoenix’s Internal Model
</t>
  </si>
  <si>
    <t>Note 1: The 31 December 2019 Solvency II capital position is presented on a pro-forma basis, assuming the acquisition of ReAssure took place on 31 December 2019. It reflects a regulator approved recalculation of transitionals as at 31 December 2019.</t>
  </si>
  <si>
    <t>Note 3: 2019 excludes ReAssure and is not presented on a pro-forma basis</t>
  </si>
  <si>
    <t>Summary AUA Movement (£bn)-:</t>
  </si>
  <si>
    <t>AUA - 2020 +</t>
  </si>
  <si>
    <t>BPA Stats</t>
  </si>
  <si>
    <t>Note 1: 2019 figures have been restated to include SunLife incremental long-term cash generation of £8m</t>
  </si>
  <si>
    <t>New business contribution - Open (£m)</t>
  </si>
  <si>
    <t>BB and below *</t>
  </si>
  <si>
    <t>£1m - £80m</t>
  </si>
  <si>
    <t>2011 + (set Mar 2012)</t>
  </si>
  <si>
    <t>1.5bn - 1.6bn</t>
  </si>
  <si>
    <t>Total cash receipts</t>
  </si>
  <si>
    <t>Drawn amount / Face value</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</si>
  <si>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</si>
  <si>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</si>
  <si>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</si>
  <si>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</si>
  <si>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</si>
  <si>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</si>
  <si>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Open - Other</t>
  </si>
  <si>
    <t>7a</t>
  </si>
  <si>
    <t>7b</t>
  </si>
  <si>
    <t>OPERATING PROFIT DRIVERS</t>
  </si>
  <si>
    <t>Segment</t>
  </si>
  <si>
    <t>Fund type</t>
  </si>
  <si>
    <t>How profits are generated</t>
  </si>
  <si>
    <t>Closing liability/ equity</t>
  </si>
  <si>
    <t>Expected return margin</t>
  </si>
  <si>
    <t>bps</t>
  </si>
  <si>
    <t>With-profit</t>
  </si>
  <si>
    <t>Our share of bonuses paid to policyholders of with-profit business</t>
  </si>
  <si>
    <t xml:space="preserve">With-profit (internal capital support) </t>
  </si>
  <si>
    <t>Return on with-profit funds which are supported with capital from shareholder funds</t>
  </si>
  <si>
    <t>nm</t>
  </si>
  <si>
    <t>Margin earned on unit linked business</t>
  </si>
  <si>
    <t>Protection and other non-profit</t>
  </si>
  <si>
    <t xml:space="preserve">Investment return and release of margins </t>
  </si>
  <si>
    <t xml:space="preserve">Shareholder funds </t>
  </si>
  <si>
    <t>Return earned on shareholder fund assets</t>
  </si>
  <si>
    <t>Retirement Solutions</t>
  </si>
  <si>
    <t>Spread earned on annuities</t>
  </si>
  <si>
    <t>FY 2020 Operating Profit presentation with ReAssure incorporated into Heritage and Open business units (in line with 2021+ presentation of business units)</t>
  </si>
  <si>
    <t>1.7bn</t>
  </si>
  <si>
    <t>FY 2020</t>
  </si>
  <si>
    <t>Note 2: FY 2020 restated to move ReAssure into appropriate Heritage and Open segments</t>
  </si>
  <si>
    <t>Cumulative contribution since 2010</t>
  </si>
  <si>
    <t>Proforma adjustment for removal of Wrap SIPP and TIP</t>
  </si>
  <si>
    <t>Proforma adjustment for removal of Ark Life</t>
  </si>
  <si>
    <t>Opening AUA - adjusted</t>
  </si>
  <si>
    <t>FY 2020 AUA adjusted</t>
  </si>
  <si>
    <t>Customer Savings
&amp; Investments</t>
  </si>
  <si>
    <t>2.5 years</t>
  </si>
  <si>
    <t>Rating</t>
  </si>
  <si>
    <t>Credit rating analysis of debt portfolio as at 31 December 2020</t>
  </si>
  <si>
    <t>No. of different  exposures (counterparties)</t>
  </si>
  <si>
    <t>Local authority loan stats:</t>
  </si>
  <si>
    <t>Note 2: US Municipals included within local authority loans category from HY 2021</t>
  </si>
  <si>
    <t>ReAssure acquired</t>
  </si>
  <si>
    <t>Note 1: 2019 Heritage and Open segments restated to move Retirement Solutions from Heritage to Open. Europe also now included within Open segment</t>
  </si>
  <si>
    <t>Note 2: Includes retail business and Wrap SIPP</t>
  </si>
  <si>
    <t>Note 5: Heritage gross inflows not split between new and existing</t>
  </si>
  <si>
    <t>Impact of debt repayment</t>
  </si>
  <si>
    <t>Note 3: For Customer Savings &amp; Investments, the full-year figure of £59.3bn includes £29.1bn in respect of Wrap SIPP, Onshore bond and TIP products</t>
  </si>
  <si>
    <t>Proforma adjustment for agreed disposal of Wrap SIPP and TIP</t>
  </si>
  <si>
    <t>Proforma adjustment for agreed disposal of Ark Life</t>
  </si>
  <si>
    <t>Note 2: For Customer Savings &amp; Investments, the full-year 2020 figure of £59.3bn includes £29.1bn in respect of Wrap SIPP, Onshore bond and TIP products</t>
  </si>
  <si>
    <t>Note 5: Excludes Ark Life - sale agreed to Irish Life in June 2021</t>
  </si>
  <si>
    <t>Total Life Company assets</t>
  </si>
  <si>
    <t>Less assets held by disposal groups</t>
  </si>
  <si>
    <t>Notes to FY 2020</t>
  </si>
  <si>
    <t>Note 2: Other comprises £241m in basic materials, £56m in structured finance, £38m in diversified, £230m in investment companies, £8m in CDOs  and £27m in private equity loans.</t>
  </si>
  <si>
    <t>0.4bn</t>
  </si>
  <si>
    <t>1.1bn</t>
  </si>
  <si>
    <t>1.0bn - 1.2bn</t>
  </si>
  <si>
    <t>2 year target (£)</t>
  </si>
  <si>
    <t>FY 2021</t>
  </si>
  <si>
    <t xml:space="preserve">FY 2021 Operating Profit presentation </t>
  </si>
  <si>
    <t>FY2021 - £m</t>
  </si>
  <si>
    <t>FY 2021 AUA</t>
  </si>
  <si>
    <t>FY2021 - £bn</t>
  </si>
  <si>
    <t>Total Open new business contribution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</si>
  <si>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</si>
  <si>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</si>
  <si>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</si>
  <si>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</si>
  <si>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</si>
  <si>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</si>
  <si>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</si>
  <si>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</si>
  <si>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</si>
  <si>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</si>
  <si>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</si>
  <si>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</si>
  <si>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LIBOR to SONIA</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</si>
  <si>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</si>
  <si>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</si>
  <si>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</si>
  <si>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</si>
  <si>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</si>
  <si>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</si>
  <si>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2022 + (set Mar 2022)</t>
  </si>
  <si>
    <t>Non-operating cash outflows</t>
  </si>
  <si>
    <t>Equity and debt raises (net of fees)</t>
  </si>
  <si>
    <t>Overdelivery of own funds management actions</t>
  </si>
  <si>
    <t>Additional own funds management actions in 2024</t>
  </si>
  <si>
    <t>Investment in growth</t>
  </si>
  <si>
    <t>USES OF CASH</t>
  </si>
  <si>
    <t>Note 2: 31 December 2020 position stated on a pro-forma basis to reflect the impact of the sale of Wrap SIPP, Onshore Bond and TIP products to SLA (£0.2bn) and the impact of the increase in the rate of corporation tax from April 2023 to 25% announced in the March 2021 budget (£0.3bn).</t>
  </si>
  <si>
    <t>Note 1: 31 December 2020 position stated on a pro-forma basis to reflect the impact of the sale of Wrap SIPP, Onshore Bond and TIP products to SLA (£0.2bn) and the impact of the increase in the rate of corporation tax from April 2023 to 25% announced in the March 2021 budget (£0.3bn).</t>
  </si>
  <si>
    <t>AA-</t>
  </si>
  <si>
    <r>
      <t>Operating costs and interest over 2022 - 2024</t>
    </r>
    <r>
      <rPr>
        <vertAlign val="superscript"/>
        <sz val="11"/>
        <rFont val="Phoenix Sans"/>
      </rPr>
      <t>1</t>
    </r>
  </si>
  <si>
    <r>
      <t>2016 
Proforma</t>
    </r>
    <r>
      <rPr>
        <b/>
        <vertAlign val="superscript"/>
        <sz val="11"/>
        <color rgb="FFFFFFFF"/>
        <rFont val="Phoenix Sans"/>
      </rPr>
      <t>1</t>
    </r>
  </si>
  <si>
    <r>
      <t>Proforma adjustment to reflect ReAssure</t>
    </r>
    <r>
      <rPr>
        <vertAlign val="superscript"/>
        <sz val="11"/>
        <rFont val="Phoenix Sans"/>
      </rPr>
      <t>2</t>
    </r>
    <r>
      <rPr>
        <sz val="11"/>
        <color theme="1"/>
        <rFont val="Calibri"/>
        <family val="2"/>
        <scheme val="minor"/>
      </rPr>
      <t/>
    </r>
  </si>
  <si>
    <r>
      <t>Gross inflows</t>
    </r>
    <r>
      <rPr>
        <vertAlign val="superscript"/>
        <sz val="11"/>
        <color rgb="FF363534"/>
        <rFont val="Phoenix Sans"/>
      </rPr>
      <t>1</t>
    </r>
  </si>
  <si>
    <r>
      <t>Gross outflows</t>
    </r>
    <r>
      <rPr>
        <vertAlign val="superscript"/>
        <sz val="11"/>
        <color rgb="FF363534"/>
        <rFont val="Phoenix Sans"/>
      </rPr>
      <t>1</t>
    </r>
  </si>
  <si>
    <r>
      <t>Acquisition of AXA</t>
    </r>
    <r>
      <rPr>
        <vertAlign val="superscript"/>
        <sz val="11"/>
        <color rgb="FF363534"/>
        <rFont val="Phoenix Sans"/>
      </rPr>
      <t>2</t>
    </r>
  </si>
  <si>
    <r>
      <t>Acquisition of Abbey Life</t>
    </r>
    <r>
      <rPr>
        <vertAlign val="superscript"/>
        <sz val="11"/>
        <color rgb="FF363534"/>
        <rFont val="Phoenix Sans"/>
      </rPr>
      <t>2</t>
    </r>
  </si>
  <si>
    <r>
      <t>UK Heritage</t>
    </r>
    <r>
      <rPr>
        <b/>
        <vertAlign val="superscript"/>
        <sz val="11"/>
        <color rgb="FFFFFFFF"/>
        <rFont val="Phoenix Sans"/>
      </rPr>
      <t>3</t>
    </r>
  </si>
  <si>
    <r>
      <t>Customer Savings &amp; Investments</t>
    </r>
    <r>
      <rPr>
        <b/>
        <vertAlign val="superscript"/>
        <sz val="11"/>
        <color rgb="FFFFFFFF"/>
        <rFont val="Phoenix Sans"/>
      </rPr>
      <t>2,3</t>
    </r>
  </si>
  <si>
    <r>
      <t>Retirement Solutions</t>
    </r>
    <r>
      <rPr>
        <b/>
        <vertAlign val="superscript"/>
        <sz val="11"/>
        <color rgb="FFFFFFFF"/>
        <rFont val="Phoenix Sans"/>
      </rPr>
      <t>4</t>
    </r>
  </si>
  <si>
    <r>
      <t>ReAssure</t>
    </r>
    <r>
      <rPr>
        <b/>
        <vertAlign val="superscript"/>
        <sz val="11"/>
        <color rgb="FFFFFFFF"/>
        <rFont val="Phoenix Sans"/>
      </rPr>
      <t>5</t>
    </r>
  </si>
  <si>
    <r>
      <t>Customer Savings &amp; Investments</t>
    </r>
    <r>
      <rPr>
        <b/>
        <vertAlign val="superscript"/>
        <sz val="11"/>
        <color rgb="FFFFFFFF"/>
        <rFont val="Phoenix Sans"/>
      </rPr>
      <t>4</t>
    </r>
  </si>
  <si>
    <r>
      <t>Retirement Solutions</t>
    </r>
    <r>
      <rPr>
        <b/>
        <vertAlign val="superscript"/>
        <sz val="11"/>
        <color rgb="FFFFFFFF"/>
        <rFont val="Phoenix Sans"/>
      </rPr>
      <t>3</t>
    </r>
  </si>
  <si>
    <r>
      <t>Europe</t>
    </r>
    <r>
      <rPr>
        <b/>
        <vertAlign val="superscript"/>
        <sz val="11"/>
        <color rgb="FFFFFFFF"/>
        <rFont val="Phoenix Sans"/>
      </rPr>
      <t>3</t>
    </r>
  </si>
  <si>
    <r>
      <t>Customer Savings &amp; Investments</t>
    </r>
    <r>
      <rPr>
        <b/>
        <vertAlign val="superscript"/>
        <sz val="11"/>
        <color rgb="FFFFFFFF"/>
        <rFont val="Phoenix Sans"/>
      </rPr>
      <t>1,2</t>
    </r>
  </si>
  <si>
    <r>
      <t xml:space="preserve">SunLife </t>
    </r>
    <r>
      <rPr>
        <vertAlign val="superscript"/>
        <sz val="11"/>
        <color rgb="FF000000"/>
        <rFont val="Phoenix Sans"/>
      </rPr>
      <t>2</t>
    </r>
  </si>
  <si>
    <r>
      <t xml:space="preserve">SunLife </t>
    </r>
    <r>
      <rPr>
        <vertAlign val="superscript"/>
        <sz val="11"/>
        <color rgb="FF363534"/>
        <rFont val="Phoenix Sans"/>
      </rPr>
      <t>2</t>
    </r>
  </si>
  <si>
    <r>
      <t>Asset mix of life companies @ FY 2020</t>
    </r>
    <r>
      <rPr>
        <b/>
        <vertAlign val="superscript"/>
        <sz val="11"/>
        <color theme="0"/>
        <rFont val="Phoenix Sans"/>
      </rPr>
      <t>1</t>
    </r>
  </si>
  <si>
    <r>
      <t>Other</t>
    </r>
    <r>
      <rPr>
        <vertAlign val="superscript"/>
        <sz val="11"/>
        <rFont val="Phoenix Sans"/>
      </rPr>
      <t>1</t>
    </r>
  </si>
  <si>
    <r>
      <t>FY 2020</t>
    </r>
    <r>
      <rPr>
        <b/>
        <vertAlign val="superscript"/>
        <sz val="11"/>
        <color rgb="FFFFFFFF"/>
        <rFont val="Phoenix Sans"/>
      </rPr>
      <t>1</t>
    </r>
    <r>
      <rPr>
        <b/>
        <sz val="11"/>
        <color rgb="FFFFFFFF"/>
        <rFont val="Phoenix Sans"/>
      </rPr>
      <t xml:space="preserve"> £m</t>
    </r>
  </si>
  <si>
    <r>
      <t>Other</t>
    </r>
    <r>
      <rPr>
        <vertAlign val="superscript"/>
        <sz val="11"/>
        <rFont val="Phoenix Sans"/>
      </rPr>
      <t>2</t>
    </r>
  </si>
  <si>
    <t>Notes to FY 2021</t>
  </si>
  <si>
    <t>Note 1: Breakdown across categories not available for 2015 - 2017</t>
  </si>
  <si>
    <t>Note 2: Based on FY 2015</t>
  </si>
  <si>
    <t>Note 3: Heritage gross inflows not split between new and existing</t>
  </si>
  <si>
    <t>Closing Group long-term free cash</t>
  </si>
  <si>
    <t>Note 4: Excludes Wrap SIPP, Onshore bond and TIP products - sale agreed to abrdn plc in February 2021</t>
  </si>
  <si>
    <r>
      <t>Equities:</t>
    </r>
    <r>
      <rPr>
        <sz val="11"/>
        <rFont val="Phoenix Sans"/>
      </rPr>
      <t xml:space="preserve"> 20% fall in markets</t>
    </r>
  </si>
  <si>
    <r>
      <t>Long-term rates:</t>
    </r>
    <r>
      <rPr>
        <sz val="11"/>
        <rFont val="Phoenix Sans"/>
      </rPr>
      <t xml:space="preserve"> 80bps rise in interest rates</t>
    </r>
    <r>
      <rPr>
        <vertAlign val="superscript"/>
        <sz val="11"/>
        <rFont val="Phoenix Sans"/>
      </rPr>
      <t>3</t>
    </r>
  </si>
  <si>
    <r>
      <t>Long-term rates:</t>
    </r>
    <r>
      <rPr>
        <sz val="11"/>
        <rFont val="Phoenix Sans"/>
      </rPr>
      <t xml:space="preserve"> 70bps fall in interest rates</t>
    </r>
    <r>
      <rPr>
        <vertAlign val="superscript"/>
        <sz val="11"/>
        <rFont val="Phoenix Sans"/>
      </rPr>
      <t>3</t>
    </r>
  </si>
  <si>
    <r>
      <t xml:space="preserve">Long-term inflation: </t>
    </r>
    <r>
      <rPr>
        <sz val="11"/>
        <rFont val="Phoenix Sans"/>
      </rPr>
      <t>70bps rise in inflation</t>
    </r>
    <r>
      <rPr>
        <vertAlign val="superscript"/>
        <sz val="11"/>
        <rFont val="Phoenix Sans"/>
      </rPr>
      <t>4</t>
    </r>
  </si>
  <si>
    <r>
      <t xml:space="preserve">Long-term inflation: </t>
    </r>
    <r>
      <rPr>
        <sz val="11"/>
        <rFont val="Phoenix Sans"/>
      </rPr>
      <t>70bps fall in inflation</t>
    </r>
    <r>
      <rPr>
        <vertAlign val="superscript"/>
        <sz val="11"/>
        <rFont val="Phoenix Sans"/>
      </rPr>
      <t>4</t>
    </r>
  </si>
  <si>
    <r>
      <t>Property:</t>
    </r>
    <r>
      <rPr>
        <sz val="11"/>
        <rFont val="Phoenix Sans"/>
      </rPr>
      <t xml:space="preserve"> 12% fall in values</t>
    </r>
    <r>
      <rPr>
        <vertAlign val="superscript"/>
        <sz val="11"/>
        <rFont val="Phoenix Sans"/>
      </rPr>
      <t>1</t>
    </r>
  </si>
  <si>
    <r>
      <t>Property:</t>
    </r>
    <r>
      <rPr>
        <sz val="11"/>
        <rFont val="Phoenix Sans"/>
      </rPr>
      <t xml:space="preserve"> 20% fall in values</t>
    </r>
    <r>
      <rPr>
        <vertAlign val="superscript"/>
        <sz val="11"/>
        <rFont val="Phoenix Sans"/>
      </rPr>
      <t>2</t>
    </r>
  </si>
  <si>
    <r>
      <t>Credit downgrade:</t>
    </r>
    <r>
      <rPr>
        <sz val="11"/>
        <rFont val="Phoenix Sans"/>
      </rPr>
      <t xml:space="preserve"> immediate full letter downgrade on 20% of portfolio</t>
    </r>
    <r>
      <rPr>
        <vertAlign val="superscript"/>
        <sz val="11"/>
        <rFont val="Phoenix Sans"/>
      </rPr>
      <t>6</t>
    </r>
  </si>
  <si>
    <t>Note 2: Optional redemption at any time from (and including) 29 January 2025 to (and including) the First Reset Date.</t>
  </si>
  <si>
    <t>Note 3: Optional redemption any day from (and including) 4 June 2026 to (and including) the First Reset Note Reset Date.</t>
  </si>
  <si>
    <t>Note 4: Optional redemption at any date from (and including) 28 January 2031 to (but excluding) the Maturity Date.</t>
  </si>
  <si>
    <t>Note 6: The full-year figure of £162.3bn includes £1.8bn in respect of Ark Life</t>
  </si>
  <si>
    <t xml:space="preserve">Note 1: </t>
  </si>
  <si>
    <t>RECONCILIATION OF LONG-TERM CASH GENERATION TARGET</t>
  </si>
  <si>
    <t>Reconciliations of long-term cash generation target</t>
  </si>
  <si>
    <r>
      <t>Heritage</t>
    </r>
    <r>
      <rPr>
        <b/>
        <vertAlign val="superscript"/>
        <sz val="11"/>
        <color rgb="FFFFFFFF"/>
        <rFont val="Phoenix Sans"/>
      </rPr>
      <t>4,5,6</t>
    </r>
  </si>
  <si>
    <t>2.6x</t>
  </si>
  <si>
    <t>Assumption changes</t>
  </si>
  <si>
    <t>Experience including Management actions</t>
  </si>
  <si>
    <t>Open - Retirement Solutions</t>
  </si>
  <si>
    <t xml:space="preserve">Heritage </t>
  </si>
  <si>
    <t>28 - 31%</t>
  </si>
  <si>
    <t>£0 - 85m</t>
  </si>
  <si>
    <t>HY 2022</t>
  </si>
  <si>
    <t>FY 2019</t>
  </si>
  <si>
    <t>HY 2021</t>
  </si>
  <si>
    <t xml:space="preserve">HY 2022 Operating Profit presentation </t>
  </si>
  <si>
    <t>HY2022 - £m</t>
  </si>
  <si>
    <t>Long-term free cash after future debt interest</t>
  </si>
  <si>
    <t>HY 2022 AUA</t>
  </si>
  <si>
    <t>HY2022 - £bn</t>
  </si>
  <si>
    <t>Asset mix of life companies @ HY 2022</t>
  </si>
  <si>
    <t>Credit rating analysis of debt portfolio as at 30 June 2022</t>
  </si>
  <si>
    <t>HY 2022 £m</t>
  </si>
  <si>
    <t>Notes to HY 2022</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</si>
  <si>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</si>
  <si>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</si>
  <si>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</si>
  <si>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</si>
  <si>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</si>
  <si>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</si>
  <si>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</si>
  <si>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</si>
  <si>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</si>
  <si>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</si>
  <si>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</si>
  <si>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</si>
  <si>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</si>
  <si>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</si>
  <si>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</si>
  <si>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r>
      <t>2021</t>
    </r>
    <r>
      <rPr>
        <b/>
        <sz val="11"/>
        <color rgb="FFFFFFFF"/>
        <rFont val="Calibri (Body)"/>
        <charset val="1"/>
      </rPr>
      <t>³</t>
    </r>
  </si>
  <si>
    <t>Note 3: The illiquid asset classes have been represented from 2021 to align with those used in the Group's Internal Model.</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</si>
  <si>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</si>
  <si>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</si>
  <si>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</si>
  <si>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</si>
  <si>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</si>
  <si>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</si>
  <si>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</si>
  <si>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r>
      <t>Shareholder</t>
    </r>
    <r>
      <rPr>
        <b/>
        <vertAlign val="superscript"/>
        <sz val="11"/>
        <rFont val="Phoenix Sans"/>
      </rPr>
      <t>1</t>
    </r>
  </si>
  <si>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</si>
  <si>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</si>
  <si>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</si>
  <si>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</si>
  <si>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</si>
  <si>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</si>
  <si>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</si>
  <si>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</si>
  <si>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</si>
  <si>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</si>
  <si>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</si>
  <si>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</si>
  <si>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</si>
  <si>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</si>
  <si>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t>of which Peripheral Eurozone</t>
  </si>
  <si>
    <t>Note 1: Shareholder includes non-profit funds.</t>
  </si>
  <si>
    <t>Note 2: Shareholder exposures within 'Other - non Eurozone' primarily consist of Australia, Canada and Japan.</t>
  </si>
  <si>
    <t>As at 30 Jun 2022</t>
  </si>
  <si>
    <r>
      <t>Credit spreads:</t>
    </r>
    <r>
      <rPr>
        <sz val="11"/>
        <rFont val="Phoenix Sans"/>
      </rPr>
      <t xml:space="preserve"> 135bps widening with no allowance for downgrades</t>
    </r>
    <r>
      <rPr>
        <vertAlign val="superscript"/>
        <sz val="11"/>
        <rFont val="Phoenix Sans"/>
      </rPr>
      <t>5</t>
    </r>
  </si>
  <si>
    <r>
      <t xml:space="preserve">Currency: </t>
    </r>
    <r>
      <rPr>
        <sz val="11"/>
        <rFont val="Phoenix Sans"/>
      </rPr>
      <t>15% reduction</t>
    </r>
    <r>
      <rPr>
        <vertAlign val="superscript"/>
        <sz val="11"/>
        <rFont val="Phoenix Sans"/>
      </rPr>
      <t>7</t>
    </r>
    <r>
      <rPr>
        <sz val="11"/>
        <rFont val="Phoenix Sans"/>
      </rPr>
      <t xml:space="preserve"> </t>
    </r>
  </si>
  <si>
    <r>
      <t xml:space="preserve">Currency: </t>
    </r>
    <r>
      <rPr>
        <sz val="11"/>
        <rFont val="Phoenix Sans"/>
      </rPr>
      <t>10% increase</t>
    </r>
    <r>
      <rPr>
        <vertAlign val="superscript"/>
        <sz val="11"/>
        <rFont val="Phoenix Sans"/>
      </rPr>
      <t>7</t>
    </r>
  </si>
  <si>
    <r>
      <t>Lapse:</t>
    </r>
    <r>
      <rPr>
        <sz val="11"/>
        <rFont val="Phoenix Sans"/>
      </rPr>
      <t xml:space="preserve"> 10% increase/decrease in rates</t>
    </r>
    <r>
      <rPr>
        <vertAlign val="superscript"/>
        <sz val="11"/>
        <rFont val="Phoenix Sans"/>
      </rPr>
      <t>8</t>
    </r>
  </si>
  <si>
    <r>
      <t>Longevity:</t>
    </r>
    <r>
      <rPr>
        <sz val="11"/>
        <rFont val="Phoenix Sans"/>
      </rPr>
      <t xml:space="preserve"> 6 months increase</t>
    </r>
    <r>
      <rPr>
        <vertAlign val="superscript"/>
        <sz val="11"/>
        <rFont val="Phoenix Sans"/>
      </rPr>
      <t>9</t>
    </r>
  </si>
  <si>
    <r>
      <t>CASH SENSITIVITIES</t>
    </r>
    <r>
      <rPr>
        <b/>
        <u/>
        <vertAlign val="superscript"/>
        <sz val="14"/>
        <rFont val="Phoenix Sans"/>
      </rPr>
      <t>10</t>
    </r>
  </si>
  <si>
    <t>Note 4: Retirement Solutions, formerly referred to as BPA within UK Heritage, now sits within Open.</t>
  </si>
  <si>
    <t>Note 3: Retirement Solutions, formerly referred to as BPA within UK Heritage, now sits within Open. Europe also now included within Open segment</t>
  </si>
  <si>
    <t>Phoenix Group - Long-term free cash after future debt interest</t>
  </si>
  <si>
    <t>* Includes income strips of £910m, policy loans of £11m, other loans of £254m, net derivative liabilities of £(763)m, reinsurers’ share of investment contracts of £9,120m and other investments of £683m.</t>
  </si>
  <si>
    <t>* Includes £80m non-rated assets</t>
  </si>
  <si>
    <t>Note 1: Other comprises £170m in basic materials, £48m in structured finance, £33m in diversified, £167m in investment companies, £7m in CDOs and £32m in private equity loans.</t>
  </si>
  <si>
    <r>
      <t>Proforma adjustment to reflect Standard Life</t>
    </r>
    <r>
      <rPr>
        <vertAlign val="superscript"/>
        <sz val="11"/>
        <rFont val="Phoenix Sans"/>
      </rPr>
      <t>1</t>
    </r>
  </si>
  <si>
    <r>
      <t>Additional own funds management actions in 2024</t>
    </r>
    <r>
      <rPr>
        <vertAlign val="superscript"/>
        <sz val="11"/>
        <rFont val="Phoenix Sans"/>
      </rPr>
      <t>2</t>
    </r>
  </si>
  <si>
    <r>
      <t>Other</t>
    </r>
    <r>
      <rPr>
        <vertAlign val="superscript"/>
        <sz val="11"/>
        <rFont val="Phoenix Sans"/>
      </rPr>
      <t>3</t>
    </r>
  </si>
  <si>
    <r>
      <t>Change in top EEA company following onshoring of PGH</t>
    </r>
    <r>
      <rPr>
        <vertAlign val="superscript"/>
        <sz val="11"/>
        <rFont val="Phoenix Sans"/>
      </rPr>
      <t>1</t>
    </r>
  </si>
  <si>
    <r>
      <t>Proforma adjustment to reflect Standard Life</t>
    </r>
    <r>
      <rPr>
        <vertAlign val="superscript"/>
        <sz val="11"/>
        <rFont val="Phoenix Sans"/>
      </rPr>
      <t>2</t>
    </r>
  </si>
  <si>
    <r>
      <t>Proforma adjustment</t>
    </r>
    <r>
      <rPr>
        <vertAlign val="superscript"/>
        <sz val="11"/>
        <rFont val="Phoenix Sans"/>
      </rPr>
      <t>3</t>
    </r>
  </si>
  <si>
    <r>
      <t>CTIP Reclass (Heritage to Workplace)</t>
    </r>
    <r>
      <rPr>
        <vertAlign val="superscript"/>
        <sz val="11"/>
        <rFont val="Phoenix Sans"/>
      </rPr>
      <t>1</t>
    </r>
  </si>
  <si>
    <r>
      <t>FY 2019 AUA</t>
    </r>
    <r>
      <rPr>
        <b/>
        <vertAlign val="superscript"/>
        <sz val="11"/>
        <rFont val="Phoenix Sans"/>
      </rPr>
      <t>1</t>
    </r>
  </si>
  <si>
    <r>
      <t>Other - non Eurozone</t>
    </r>
    <r>
      <rPr>
        <vertAlign val="superscript"/>
        <sz val="11"/>
        <rFont val="Phoenix Sans"/>
      </rPr>
      <t>2</t>
    </r>
    <r>
      <rPr>
        <sz val="11"/>
        <rFont val="Phoenix Sans"/>
      </rPr>
      <t xml:space="preserve"> </t>
    </r>
  </si>
  <si>
    <t>* Includes £113m non-rated assets</t>
  </si>
  <si>
    <r>
      <t xml:space="preserve">Local Authority Loans and US Municipal bonds portfolio </t>
    </r>
    <r>
      <rPr>
        <b/>
        <vertAlign val="superscript"/>
        <sz val="11"/>
        <rFont val="Phoenix Sans"/>
      </rPr>
      <t>1,2</t>
    </r>
  </si>
  <si>
    <r>
      <t xml:space="preserve">Private Corporate Credit portfolio </t>
    </r>
    <r>
      <rPr>
        <b/>
        <vertAlign val="superscript"/>
        <sz val="11"/>
        <rFont val="Phoenix Sans"/>
      </rPr>
      <t>1</t>
    </r>
  </si>
  <si>
    <r>
      <t xml:space="preserve">Loans to Housing Associations portfolio </t>
    </r>
    <r>
      <rPr>
        <b/>
        <vertAlign val="superscript"/>
        <sz val="11"/>
        <rFont val="Phoenix Sans"/>
      </rPr>
      <t>1</t>
    </r>
  </si>
  <si>
    <r>
      <t xml:space="preserve">Commercial Real Estate portfolio </t>
    </r>
    <r>
      <rPr>
        <b/>
        <vertAlign val="superscript"/>
        <sz val="11"/>
        <rFont val="Phoenix Sans"/>
      </rPr>
      <t>1</t>
    </r>
  </si>
  <si>
    <r>
      <t xml:space="preserve">Equity Release Mortgage portfolio </t>
    </r>
    <r>
      <rPr>
        <b/>
        <vertAlign val="superscript"/>
        <sz val="11"/>
        <rFont val="Phoenix Sans"/>
      </rPr>
      <t>1</t>
    </r>
  </si>
  <si>
    <r>
      <t>In year illiquid portfolio origination stats</t>
    </r>
    <r>
      <rPr>
        <b/>
        <vertAlign val="superscript"/>
        <sz val="11"/>
        <rFont val="Phoenix Sans"/>
      </rPr>
      <t xml:space="preserve"> 1</t>
    </r>
  </si>
  <si>
    <r>
      <t>Illiquid asset portfolio credit quality</t>
    </r>
    <r>
      <rPr>
        <b/>
        <vertAlign val="superscript"/>
        <sz val="11"/>
        <rFont val="Phoenix Sans"/>
      </rPr>
      <t xml:space="preserve"> 1</t>
    </r>
  </si>
  <si>
    <r>
      <t xml:space="preserve">Illiquid asset portfolio </t>
    </r>
    <r>
      <rPr>
        <b/>
        <vertAlign val="superscript"/>
        <sz val="11"/>
        <rFont val="Phoenix Sans"/>
      </rPr>
      <t>1</t>
    </r>
  </si>
  <si>
    <r>
      <t>Local Authority Loans and US Municipal Bonds</t>
    </r>
    <r>
      <rPr>
        <vertAlign val="superscript"/>
        <sz val="11"/>
        <rFont val="Phoenix Sans"/>
      </rPr>
      <t>2</t>
    </r>
  </si>
  <si>
    <r>
      <t xml:space="preserve">D.P.S (pence) </t>
    </r>
    <r>
      <rPr>
        <b/>
        <vertAlign val="superscript"/>
        <sz val="11"/>
        <rFont val="Phoenix Sans"/>
      </rPr>
      <t>1</t>
    </r>
  </si>
  <si>
    <r>
      <t xml:space="preserve">Full Year Dividend (£m) </t>
    </r>
    <r>
      <rPr>
        <b/>
        <vertAlign val="superscript"/>
        <sz val="11"/>
        <rFont val="Phoenix Sans"/>
      </rPr>
      <t>1</t>
    </r>
  </si>
  <si>
    <r>
      <t>20-Jan-17</t>
    </r>
    <r>
      <rPr>
        <vertAlign val="superscript"/>
        <sz val="10"/>
        <rFont val="Phoenix Sans"/>
      </rPr>
      <t>1</t>
    </r>
  </si>
  <si>
    <r>
      <t xml:space="preserve">Apr 2025 </t>
    </r>
    <r>
      <rPr>
        <vertAlign val="superscript"/>
        <sz val="10"/>
        <rFont val="Phoenix Sans"/>
      </rPr>
      <t>2</t>
    </r>
    <r>
      <rPr>
        <sz val="10"/>
        <rFont val="Phoenix Sans"/>
      </rPr>
      <t xml:space="preserve"> 
(first reset date)</t>
    </r>
  </si>
  <si>
    <r>
      <t xml:space="preserve">Sep 2026 </t>
    </r>
    <r>
      <rPr>
        <vertAlign val="superscript"/>
        <sz val="10"/>
        <rFont val="Phoenix Sans"/>
      </rPr>
      <t>3</t>
    </r>
    <r>
      <rPr>
        <sz val="10"/>
        <rFont val="Phoenix Sans"/>
      </rPr>
      <t xml:space="preserve">
(first reset date)</t>
    </r>
  </si>
  <si>
    <r>
      <t xml:space="preserve">Apr 2031 </t>
    </r>
    <r>
      <rPr>
        <vertAlign val="superscript"/>
        <sz val="10"/>
        <rFont val="Phoenix Sans"/>
      </rPr>
      <t>4</t>
    </r>
  </si>
  <si>
    <t>Customer Savings &amp; Investments</t>
  </si>
  <si>
    <r>
      <t>HY 2022</t>
    </r>
    <r>
      <rPr>
        <b/>
        <vertAlign val="superscript"/>
        <sz val="11"/>
        <color rgb="FFFFFFFF"/>
        <rFont val="Phoenix Sans"/>
      </rPr>
      <t>1</t>
    </r>
  </si>
  <si>
    <t>Note 1: Leverage ratio is pro forma for a £450m debt repayment made in July and allowing for currency hedges over foreign currency denominated debt.</t>
  </si>
  <si>
    <t xml:space="preserve">other government and supranationals       </t>
  </si>
  <si>
    <t>loans guaranteed by export credit agencies and supranationals</t>
  </si>
  <si>
    <t xml:space="preserve">other government and supranationals          </t>
  </si>
  <si>
    <t xml:space="preserve">    other government and supranationals                </t>
  </si>
  <si>
    <r>
      <t>Infrastructure</t>
    </r>
    <r>
      <rPr>
        <vertAlign val="superscript"/>
        <sz val="11"/>
        <rFont val="Phoenix Sans"/>
      </rPr>
      <t>1</t>
    </r>
  </si>
  <si>
    <t>Note 2: Other comprises £196m in basic materials, £52m in structured finance, £34m in diversified, £232m in investment companies, £8m in CDOs and £26m in private equity loans.</t>
  </si>
  <si>
    <t>local authority loans</t>
  </si>
  <si>
    <r>
      <t>Debt maturities and call dates</t>
    </r>
    <r>
      <rPr>
        <vertAlign val="superscript"/>
        <sz val="11"/>
        <rFont val="Phoenix Sans"/>
      </rPr>
      <t>2</t>
    </r>
  </si>
  <si>
    <r>
      <t>Dividends over 2022 - 2024</t>
    </r>
    <r>
      <rPr>
        <vertAlign val="superscript"/>
        <sz val="11"/>
        <rFont val="Phoenix Sans"/>
      </rPr>
      <t>3</t>
    </r>
  </si>
  <si>
    <t>Surplus cash</t>
  </si>
  <si>
    <t>Total growth investment capacity</t>
  </si>
  <si>
    <t>Note 1: £1.1bn of operating costs and interest includes: Group operating expenses of £247m, £47m in relation to the Group’s pension schemes; integration costs of £87m net of tax, split £69m on Standard Life integration and £18m on Reassure integration; and £692m interest costs on Group’s listed debt and senior debt to be incurred</t>
  </si>
  <si>
    <t>Note 3: £1.5bn dividend cost based on annual dividend cost of £0.5bn per annum</t>
  </si>
  <si>
    <t>Note 2: £0.7bn comprises £0.45bn Tier 3 debt (July 2022) and £0.25bn Tier 2 debt (2024)</t>
  </si>
  <si>
    <t>Note 2: £0.1bn additional management actions reflects the roll forward of our three-year target to 2024, and actions included within 2024 not previously recognised</t>
  </si>
  <si>
    <t>Note 3: £(0.1)bn ‘Other’ in 2020 includes £0.2bn from assumption changes offset by £(0.1)bn payment to SLA in respect of indemnities previously provided for and £(0.2)bn economics and other</t>
  </si>
  <si>
    <t>Note 1: 2020 total cash receipts includes £690m of cash remitted by the ReAssure life company in the period prior to completion and accruing to the Group under the locked box acquisition completion mechanism.</t>
  </si>
  <si>
    <t>Note 1: Heritage and Open segments restated to move £163m of Retirement Solutions from Heritage to Open. Europe also now included within Open segment.</t>
  </si>
  <si>
    <t>Note 1: 2019 NBC figures have been restated to include £8m for SunLife and £33m for Retirement Solutions.</t>
  </si>
  <si>
    <r>
      <t>Subordinated Tier 3 bond</t>
    </r>
    <r>
      <rPr>
        <vertAlign val="superscript"/>
        <sz val="10"/>
        <rFont val="Phoenix Sans"/>
      </rPr>
      <t>5</t>
    </r>
    <r>
      <rPr>
        <sz val="10"/>
        <rFont val="Phoenix Sans"/>
      </rPr>
      <t xml:space="preserve">
(4.125% due Jul-2022, XS1551285007)</t>
    </r>
  </si>
  <si>
    <t>Illustrative 2022 - 2024 growth investment capacity</t>
  </si>
  <si>
    <t>2022 - 2024 in-force cash generation target excluding new business and M&amp;A</t>
  </si>
  <si>
    <t>Note 1: Infrastructure has been re-presented to align with the definition used in the Group's Internal Model.</t>
  </si>
  <si>
    <t>Note 5:  The £450m Subordinated Tier 3 Bond was repaid in July 2022 and was no longer eligible to be included in Own Fund as at 30 June 2022 .</t>
  </si>
  <si>
    <t>(9) Applied to the annuity portfolio</t>
  </si>
  <si>
    <t>(8) Assumes most onerous impact of a 10% increase/decrease in lapse rates across different product groups</t>
  </si>
  <si>
    <t>(7) A 15% weakening/10% strengthening of GBP exchange rates against other currencies</t>
  </si>
  <si>
    <t>(6)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</si>
  <si>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t>(4) Stress reflects a structural change in long-term inflation with an increase of 70bps across the curve</t>
  </si>
  <si>
    <t>(3) Assumes the impact of a dynamic recalculation of transitionals and an element of dynamic hedging which is performed on a continuous basis to minimise exposure to the interaction of rates with other correlated risks including longevity</t>
  </si>
  <si>
    <t>(2) Property stress represents an overall average fall in property values of 20%</t>
  </si>
  <si>
    <t>(1) Property stress represents an overall average fall in property values of 12%</t>
  </si>
  <si>
    <r>
      <t xml:space="preserve">Infrastructure Debt portfolio </t>
    </r>
    <r>
      <rPr>
        <b/>
        <vertAlign val="superscript"/>
        <sz val="11"/>
        <rFont val="Phoenix Sans"/>
      </rPr>
      <t>1</t>
    </r>
  </si>
  <si>
    <r>
      <t xml:space="preserve">Private Placements portfolio </t>
    </r>
    <r>
      <rPr>
        <b/>
        <vertAlign val="superscript"/>
        <sz val="11"/>
        <rFont val="Phoenix Sans"/>
      </rPr>
      <t>1</t>
    </r>
  </si>
  <si>
    <t>Note 1: HY 2022 Shareholder debt and Tier 1 notes are pro forma for the £450m debt repayment made in July 2022 and allowing for currency hedges over foreign currency denominated debt.</t>
  </si>
  <si>
    <t>Solvency II
surplus</t>
  </si>
  <si>
    <t>Reporting Frequency</t>
  </si>
  <si>
    <t>Semi-annual</t>
  </si>
  <si>
    <t>Annual</t>
  </si>
  <si>
    <t>n/a - historic</t>
  </si>
  <si>
    <t>IFRS P&amp;L (IP format - 2019 restated and 2020+)</t>
  </si>
  <si>
    <t>IFRS P&amp;L (IP format - historic)</t>
  </si>
  <si>
    <t>Operating profit analysis</t>
  </si>
  <si>
    <t>Operating profit drivers</t>
  </si>
  <si>
    <t>AUA &amp; flows (historic)</t>
  </si>
  <si>
    <t>AUA &amp; flows (2019 restated and 2020+)</t>
  </si>
  <si>
    <t>AUA by segment and fund type</t>
  </si>
  <si>
    <t>Leverage (Fitch, IFRS, SII)</t>
  </si>
  <si>
    <t>12.5 years</t>
  </si>
  <si>
    <t>7.5 years</t>
  </si>
  <si>
    <t>3.5 years</t>
  </si>
  <si>
    <t>6.5 years</t>
  </si>
  <si>
    <t>5.5 years</t>
  </si>
  <si>
    <t>4.5 years</t>
  </si>
  <si>
    <t>Cash generation</t>
  </si>
  <si>
    <t>LifeCo free surplus</t>
  </si>
  <si>
    <t>Total debt exposure by country</t>
  </si>
  <si>
    <t>Long-term free cash excludes future debt interest</t>
  </si>
  <si>
    <t>29-32%</t>
  </si>
  <si>
    <t>A-</t>
  </si>
  <si>
    <t>£0-100m</t>
  </si>
  <si>
    <t>Cash Generation expectation on announcement - Short Term (£bn)</t>
  </si>
  <si>
    <t>Total Cash Generation expectation on announcement over life of business (£bn)</t>
  </si>
  <si>
    <t>18 Dec</t>
  </si>
  <si>
    <t>With-profit liabilities include c.£7bn unit-linked business written by the Group's with-profit funds that is analysed as Unit-linked in the AuA by Fund worksheet.</t>
  </si>
  <si>
    <t>Unit-linked liabilities are disclosed net of £10bn Reinsurers' Share of Investment Contract Liabilities which are included in Unit-linked AuA in the AuA by Fund worksheet.</t>
  </si>
  <si>
    <r>
      <t>Unit-linked liabilities are disclosed net of £9bn Reinsurers' Share of Investment Contract Liabilities which are</t>
    </r>
    <r>
      <rPr>
        <b/>
        <sz val="10"/>
        <rFont val="Phoenix Sans"/>
      </rPr>
      <t xml:space="preserve"> </t>
    </r>
    <r>
      <rPr>
        <sz val="10"/>
        <rFont val="Phoenix Sans"/>
      </rPr>
      <t>included in Unit-linked AuA in the AuA by Fund worksheet.
Unit-linked liabilities also include c.£9bn that is analysed as Workplace in the AuA by Fund worksheet.</t>
    </r>
  </si>
  <si>
    <t>Capital strain including internal capital management policy</t>
  </si>
  <si>
    <t>Cash multiple</t>
  </si>
  <si>
    <t>Note 2: 30 June 2022 Solvency II capital position is an estimated position and reflects a dynamic recalculation of transitionals for the Group’s Life companies. Had the dynamic recalculation not been assumed, the Solvency II surplus and the Shareholder Capital Coverage Ratio would increase by £0.4bn and 10% respectively</t>
  </si>
  <si>
    <t>Economic variances</t>
  </si>
  <si>
    <r>
      <t>Economic variances, assumption changes &amp; other</t>
    </r>
    <r>
      <rPr>
        <vertAlign val="superscript"/>
        <sz val="11"/>
        <rFont val="Phoenix Sans"/>
      </rPr>
      <t>4</t>
    </r>
  </si>
  <si>
    <t>Note 4: Broken down into a more granular analysis from 2017</t>
  </si>
  <si>
    <t>Economics</t>
  </si>
  <si>
    <t>(5) Credit stress varies by rating and term and is equivalent to an average 135bps spread widening. It assumes the impact of a dynamic recalculation of transitionals and makes no allowance for the cost of defaults/downgrades</t>
  </si>
  <si>
    <t>Capital strain pre internal capital management policy</t>
  </si>
  <si>
    <t>8.6 years</t>
  </si>
  <si>
    <t>9 -10 years</t>
  </si>
  <si>
    <t>7 - 8 years</t>
  </si>
  <si>
    <r>
      <t>Standard Life</t>
    </r>
    <r>
      <rPr>
        <b/>
        <vertAlign val="superscript"/>
        <sz val="11"/>
        <color rgb="FFFFFFFF"/>
        <rFont val="Phoenix Sans"/>
      </rPr>
      <t>1</t>
    </r>
  </si>
  <si>
    <t>Note 1. No longer reporting against Standard Life acquisition targets</t>
  </si>
  <si>
    <t>Estimated debt capacity</t>
  </si>
  <si>
    <t>(10) Cash sensitivities assume stress occurs on 1 July 2022</t>
  </si>
  <si>
    <t>Note 1: The Corporate Trustee Investment Plan product is open to new business and has therefore been transferred from Heritage Business to Open Business.</t>
  </si>
  <si>
    <t>Note 2: Customer Savings &amp; Investments' 2020 full-year long-term cash generation figure of £56m includes £23m in respect of Wrap SIPP, Onshore bond and TIP products.</t>
  </si>
  <si>
    <t xml:space="preserve">Retirement Solutions </t>
  </si>
  <si>
    <r>
      <t xml:space="preserve">Customer Savings &amp; Investments </t>
    </r>
    <r>
      <rPr>
        <vertAlign val="superscript"/>
        <sz val="11"/>
        <rFont val="Phoenix Sans"/>
      </rPr>
      <t>2</t>
    </r>
  </si>
  <si>
    <t>Note 2: Customer Savings &amp; Investments' 2020 full-year new business contribution figure of £31m includes £9m in respect of Wrap SIPP, Onshore bond and TIP products.</t>
  </si>
  <si>
    <t>Day 1 capital allocation including internal capital management policy (£m)</t>
  </si>
  <si>
    <t>Pearl scheme
buy-in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</si>
</sst>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0.00000"/>
    <numFmt numFmtId="171" formatCode="&quot;£&quot;#,##0&quot;m&quot;"/>
    <numFmt numFmtId="172" formatCode="[$$-409]#,##0&quot;m&quot;"/>
    <numFmt numFmtId="173" formatCode="[$€-1809]#,##0&quot;m&quot;"/>
    <numFmt numFmtId="174" formatCode="0.0&quot;bn&quot;"/>
    <numFmt numFmtId="175" formatCode="General&quot;bn&quot;"/>
    <numFmt numFmtId="176" formatCode="General&quot;m&quot;"/>
    <numFmt numFmtId="177" formatCode="0.0&quot;x&quot;"/>
    <numFmt numFmtId="178" formatCode="#,##0;\(#,##0\);\-"/>
    <numFmt numFmtId="179" formatCode="#,##0.0&quot;bn&quot;;\-#,##0.0&quot;bn&quot;"/>
    <numFmt numFmtId="180" formatCode="0.0%"/>
    <numFmt numFmtId="181" formatCode="#,##0%;\(##,##0%\)"/>
    <numFmt numFmtId="182" formatCode="#,##0.0&quot; years&quot;;\(#,##0.0\)&quot; years&quot;"/>
    <numFmt numFmtId="183" formatCode="#,##0.0;\(#,##0.0\);\-"/>
    <numFmt numFmtId="184" formatCode="&quot;£&quot;#,##0.00"/>
  </numFmts>
  <fonts count="56">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ont>
    <font>
      <sz val="10"/>
      <name val="Phoenix Sans"/>
    </font>
    <font>
      <b/>
      <sz val="9"/>
      <name val="Phoenix Sans"/>
    </font>
    <font>
      <b/>
      <sz val="10"/>
      <name val="Phoenix Sans"/>
    </font>
    <font>
      <b/>
      <sz val="11"/>
      <color rgb="FFFFFFFF"/>
      <name val="Phoenix Sans"/>
    </font>
    <font>
      <sz val="10"/>
      <color rgb="FFFF0000"/>
      <name val="Phoenix Sans"/>
    </font>
    <font>
      <b/>
      <sz val="10"/>
      <color theme="0"/>
      <name val="Phoenix Sans"/>
    </font>
    <font>
      <b/>
      <sz val="11"/>
      <color rgb="FF363534"/>
      <name val="Phoenix Sans"/>
    </font>
    <font>
      <sz val="11"/>
      <color rgb="FF363534"/>
      <name val="Phoenix Sans"/>
    </font>
    <font>
      <b/>
      <sz val="8"/>
      <name val="Phoenix Sans"/>
    </font>
    <font>
      <b/>
      <u/>
      <sz val="9"/>
      <name val="Phoenix Sans"/>
    </font>
    <font>
      <sz val="9"/>
      <name val="Phoenix Sans"/>
    </font>
    <font>
      <b/>
      <u/>
      <sz val="11"/>
      <name val="Phoenix Sans"/>
    </font>
    <font>
      <b/>
      <u/>
      <sz val="11"/>
      <color rgb="FF363534"/>
      <name val="Phoenix Sans"/>
    </font>
    <font>
      <sz val="11"/>
      <color rgb="FF000000"/>
      <name val="Phoenix Sans"/>
    </font>
    <font>
      <sz val="11"/>
      <color rgb="FF006100"/>
      <name val="Phoenix Sans"/>
    </font>
    <font>
      <b/>
      <sz val="11"/>
      <color rgb="FF000000"/>
      <name val="Phoenix Sans"/>
    </font>
    <font>
      <b/>
      <u/>
      <sz val="10"/>
      <name val="Phoenix Sans"/>
    </font>
    <font>
      <b/>
      <sz val="11"/>
      <color rgb="FFFF0000"/>
      <name val="Phoenix Sans"/>
    </font>
    <font>
      <sz val="11"/>
      <name val="Phoenix Sans"/>
    </font>
    <font>
      <sz val="11"/>
      <color rgb="FFFF0000"/>
      <name val="Phoenix Sans"/>
    </font>
    <font>
      <b/>
      <i/>
      <sz val="11"/>
      <color rgb="FF363534"/>
      <name val="Phoenix Sans"/>
    </font>
    <font>
      <b/>
      <sz val="10"/>
      <color rgb="FFFF0000"/>
      <name val="Phoenix Sans"/>
    </font>
    <font>
      <vertAlign val="superscript"/>
      <sz val="11"/>
      <name val="Phoenix Sans"/>
    </font>
    <font>
      <sz val="9"/>
      <color rgb="FF892B5E"/>
      <name val="Phoenix Sans"/>
    </font>
    <font>
      <vertAlign val="superscript"/>
      <sz val="11"/>
      <color rgb="FF363534"/>
      <name val="Phoenix Sans"/>
    </font>
    <font>
      <sz val="11"/>
      <color theme="1"/>
      <name val="Phoenix Sans"/>
    </font>
    <font>
      <b/>
      <sz val="10"/>
      <color rgb="FF363534"/>
      <name val="Phoenix Sans"/>
    </font>
    <font>
      <b/>
      <vertAlign val="superscript"/>
      <sz val="11"/>
      <color rgb="FFFFFFFF"/>
      <name val="Phoenix Sans"/>
    </font>
    <font>
      <b/>
      <u/>
      <sz val="14"/>
      <name val="Phoenix Sans"/>
    </font>
    <font>
      <b/>
      <sz val="11"/>
      <name val="Phoenix Sans"/>
    </font>
    <font>
      <b/>
      <i/>
      <sz val="11"/>
      <name val="Phoenix Sans"/>
    </font>
    <font>
      <sz val="10"/>
      <color rgb="FF000000"/>
      <name val="Phoenix Sans"/>
    </font>
    <font>
      <b/>
      <sz val="10"/>
      <color rgb="FF000000"/>
      <name val="Phoenix Sans"/>
    </font>
    <font>
      <vertAlign val="superscript"/>
      <sz val="11"/>
      <color rgb="FF000000"/>
      <name val="Phoenix Sans"/>
    </font>
    <font>
      <b/>
      <sz val="12"/>
      <color rgb="FFFF0000"/>
      <name val="Phoenix Sans"/>
    </font>
    <font>
      <b/>
      <sz val="11"/>
      <color theme="0"/>
      <name val="Phoenix Sans"/>
    </font>
    <font>
      <b/>
      <vertAlign val="superscript"/>
      <sz val="11"/>
      <color theme="0"/>
      <name val="Phoenix Sans"/>
    </font>
    <font>
      <u/>
      <sz val="10"/>
      <color theme="10"/>
      <name val="Phoenix Sans"/>
    </font>
    <font>
      <b/>
      <sz val="9"/>
      <color rgb="FFFF0000"/>
      <name val="Phoenix Sans"/>
    </font>
    <font>
      <u/>
      <sz val="10"/>
      <name val="Phoenix Sans"/>
    </font>
    <font>
      <sz val="10.5"/>
      <name val="+mj-lt"/>
    </font>
    <font>
      <b/>
      <sz val="11"/>
      <color rgb="FFFFFFFF"/>
      <name val="Calibri (Body)"/>
      <charset val="1"/>
    </font>
    <font>
      <b/>
      <vertAlign val="superscript"/>
      <sz val="11"/>
      <name val="Phoenix Sans"/>
    </font>
    <font>
      <sz val="11"/>
      <color rgb="FFFFFFFF"/>
      <name val="Phoenix Sans"/>
    </font>
    <font>
      <b/>
      <u/>
      <vertAlign val="superscript"/>
      <sz val="14"/>
      <name val="Phoenix Sans"/>
    </font>
    <font>
      <u/>
      <sz val="11"/>
      <name val="Phoenix Sans"/>
    </font>
    <font>
      <vertAlign val="superscript"/>
      <sz val="10"/>
      <name val="Phoenix Sans"/>
    </font>
    <font>
      <sz val="10"/>
      <color rgb="FFFF0000"/>
      <name val="Arial"/>
      <family val="2"/>
    </font>
  </fonts>
  <fills count="18">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s>
  <borders count="255">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n">
        <color rgb="FFFFFFFF"/>
      </top>
      <bottom style="thick">
        <color rgb="FFB0AEAD"/>
      </bottom>
      <diagonal/>
    </border>
    <border>
      <left/>
      <right style="thick">
        <color rgb="FFFFFFFF"/>
      </right>
      <top style="thick">
        <color rgb="FFB0AEAD"/>
      </top>
      <bottom style="thick">
        <color rgb="FFB0AEAD"/>
      </bottom>
      <diagonal/>
    </border>
    <border>
      <left/>
      <right style="thick">
        <color rgb="FFFFFFFF"/>
      </right>
      <top style="thick">
        <color rgb="FFB0AEAD"/>
      </top>
      <bottom style="thin">
        <color rgb="FFB0AEAD"/>
      </bottom>
      <diagonal/>
    </border>
    <border>
      <left/>
      <right style="thick">
        <color rgb="FFFFFFFF"/>
      </right>
      <top style="thin">
        <color rgb="FFB0AEAD"/>
      </top>
      <bottom style="thin">
        <color rgb="FFB0AEAD"/>
      </bottom>
      <diagonal/>
    </border>
    <border>
      <left/>
      <right style="thick">
        <color rgb="FFFFFFFF"/>
      </right>
      <top style="thin">
        <color rgb="FFB0AEAD"/>
      </top>
      <bottom style="thick">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style="thick">
        <color rgb="FFFFFFFF"/>
      </right>
      <top style="thin">
        <color rgb="FFB0AEAD"/>
      </top>
      <bottom style="thick">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style="thick">
        <color rgb="FFFFFFFF"/>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n">
        <color rgb="FFB0AEAD"/>
      </top>
      <bottom style="thick">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style="medium">
        <color theme="0"/>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style="medium">
        <color rgb="FFBFBFBF"/>
      </top>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style="thick">
        <color rgb="FFFFFFFF"/>
      </left>
      <right style="thick">
        <color theme="0"/>
      </right>
      <top style="thin">
        <color rgb="FFB0AEAD"/>
      </top>
      <bottom style="thick">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top style="thick">
        <color theme="0" tint="-0.34998626667073579"/>
      </top>
      <bottom style="medium">
        <color theme="0" tint="-0.34998626667073579"/>
      </bottom>
      <diagonal/>
    </border>
    <border>
      <left/>
      <right style="thick">
        <color theme="0"/>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style="thick">
        <color rgb="FFFFFFFF"/>
      </left>
      <right style="thick">
        <color theme="0"/>
      </right>
      <top style="medium">
        <color theme="0" tint="-0.34998626667073579"/>
      </top>
      <bottom style="thin">
        <color theme="0" tint="-0.34998626667073579"/>
      </bottom>
      <diagonal/>
    </border>
    <border>
      <left style="thick">
        <color rgb="FFFFFFFF"/>
      </left>
      <right style="thick">
        <color theme="0"/>
      </right>
      <top style="thin">
        <color theme="0" tint="-0.34998626667073579"/>
      </top>
      <bottom style="thin">
        <color theme="0" tint="-0.34998626667073579"/>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theme="0"/>
      </right>
      <top style="medium">
        <color theme="0" tint="-0.34998626667073579"/>
      </top>
      <bottom style="medium">
        <color theme="0" tint="-0.34998626667073579"/>
      </bottom>
      <diagonal/>
    </border>
    <border>
      <left style="thick">
        <color rgb="FFFFFFFF"/>
      </left>
      <right style="thick">
        <color theme="0"/>
      </right>
      <top/>
      <bottom style="thin">
        <color theme="0" tint="-0.34998626667073579"/>
      </bottom>
      <diagonal/>
    </border>
    <border>
      <left/>
      <right/>
      <top style="medium">
        <color theme="0" tint="-0.34998626667073579"/>
      </top>
      <bottom style="medium">
        <color theme="0" tint="-0.34998626667073579"/>
      </bottom>
      <diagonal/>
    </border>
    <border>
      <left style="thick">
        <color theme="0"/>
      </left>
      <right style="thick">
        <color theme="0"/>
      </right>
      <top/>
      <bottom style="thin">
        <color rgb="FFBFBFBF"/>
      </bottom>
      <diagonal/>
    </border>
    <border>
      <left/>
      <right style="thick">
        <color rgb="FFFFFFFF"/>
      </right>
      <top style="thin">
        <color rgb="FFFFFFFF"/>
      </top>
      <bottom/>
      <diagonal/>
    </border>
    <border>
      <left/>
      <right style="thick">
        <color rgb="FFFFFFFF"/>
      </right>
      <top style="thin">
        <color rgb="FFB0AEAD"/>
      </top>
      <bottom style="medium">
        <color theme="0" tint="-0.34998626667073579"/>
      </bottom>
      <diagonal/>
    </border>
    <border>
      <left style="thick">
        <color theme="0"/>
      </left>
      <right style="thick">
        <color theme="0"/>
      </right>
      <top style="thick">
        <color theme="0" tint="-0.34998626667073579"/>
      </top>
      <bottom style="thin">
        <color rgb="FFB0AEAD"/>
      </bottom>
      <diagonal/>
    </border>
    <border>
      <left style="thick">
        <color theme="0"/>
      </left>
      <right style="thick">
        <color theme="0"/>
      </right>
      <top/>
      <bottom style="thin">
        <color rgb="FFB0AEAD"/>
      </bottom>
      <diagonal/>
    </border>
    <border>
      <left style="thick">
        <color theme="0"/>
      </left>
      <right style="thick">
        <color theme="0"/>
      </right>
      <top style="thin">
        <color rgb="FFB0AEAD"/>
      </top>
      <bottom style="thin">
        <color rgb="FFB0AEAD"/>
      </bottom>
      <diagonal/>
    </border>
    <border>
      <left style="thick">
        <color theme="0"/>
      </left>
      <right style="thick">
        <color theme="0"/>
      </right>
      <top style="thin">
        <color rgb="FFB0AEAD"/>
      </top>
      <bottom/>
      <diagonal/>
    </border>
    <border>
      <left style="thick">
        <color theme="0"/>
      </left>
      <right style="thick">
        <color theme="0"/>
      </right>
      <top style="thin">
        <color rgb="FFB0AEAD"/>
      </top>
      <bottom style="thick">
        <color rgb="FFB0AEAD"/>
      </bottom>
      <diagonal/>
    </border>
    <border>
      <left style="thick">
        <color theme="0"/>
      </left>
      <right style="thick">
        <color theme="0"/>
      </right>
      <top style="thick">
        <color rgb="FFB0AEAD"/>
      </top>
      <bottom style="thick">
        <color rgb="FFB0AEAD"/>
      </bottom>
      <diagonal/>
    </border>
    <border>
      <left style="thick">
        <color theme="0"/>
      </left>
      <right style="thick">
        <color theme="0"/>
      </right>
      <top style="thick">
        <color rgb="FFB0AEAD"/>
      </top>
      <bottom style="thin">
        <color rgb="FFB0AEAD"/>
      </bottom>
      <diagonal/>
    </border>
    <border>
      <left style="thick">
        <color theme="0"/>
      </left>
      <right style="thick">
        <color theme="0"/>
      </right>
      <top style="thick">
        <color rgb="FFB0AEAD"/>
      </top>
      <bottom style="thin">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style="thick">
        <color theme="0"/>
      </left>
      <right style="thick">
        <color theme="0"/>
      </right>
      <top/>
      <bottom style="thick">
        <color rgb="FFB0AEAD"/>
      </bottom>
      <diagonal/>
    </border>
    <border>
      <left/>
      <right style="thick">
        <color theme="0"/>
      </right>
      <top/>
      <bottom style="thin">
        <color rgb="FFB0AEAD"/>
      </bottom>
      <diagonal/>
    </border>
    <border>
      <left style="thick">
        <color theme="0"/>
      </left>
      <right style="thick">
        <color theme="0"/>
      </right>
      <top style="thick">
        <color rgb="FFB0AEAD"/>
      </top>
      <bottom style="thick">
        <color theme="0" tint="-0.34998626667073579"/>
      </bottom>
      <diagonal/>
    </border>
    <border>
      <left style="thick">
        <color theme="0"/>
      </left>
      <right style="medium">
        <color theme="0" tint="-0.34998626667073579"/>
      </right>
      <top style="thick">
        <color theme="0" tint="-0.34998626667073579"/>
      </top>
      <bottom style="thin">
        <color rgb="FFB0AEAD"/>
      </bottom>
      <diagonal/>
    </border>
    <border>
      <left style="medium">
        <color theme="0" tint="-0.34998626667073579"/>
      </left>
      <right style="medium">
        <color theme="0" tint="-0.34998626667073579"/>
      </right>
      <top style="thick">
        <color theme="0" tint="-0.34998626667073579"/>
      </top>
      <bottom style="thin">
        <color rgb="FFB0AEAD"/>
      </bottom>
      <diagonal/>
    </border>
    <border>
      <left style="medium">
        <color theme="0" tint="-0.34998626667073579"/>
      </left>
      <right style="thick">
        <color theme="0"/>
      </right>
      <top style="thick">
        <color theme="0" tint="-0.34998626667073579"/>
      </top>
      <bottom style="thin">
        <color rgb="FFB0AEAD"/>
      </bottom>
      <diagonal/>
    </border>
    <border>
      <left style="thick">
        <color theme="0"/>
      </left>
      <right style="medium">
        <color theme="0" tint="-0.34998626667073579"/>
      </right>
      <top style="thin">
        <color rgb="FFB0AEAD"/>
      </top>
      <bottom style="thin">
        <color rgb="FFB0AEAD"/>
      </bottom>
      <diagonal/>
    </border>
    <border>
      <left style="medium">
        <color theme="0" tint="-0.34998626667073579"/>
      </left>
      <right style="medium">
        <color theme="0" tint="-0.34998626667073579"/>
      </right>
      <top style="thin">
        <color rgb="FFB0AEAD"/>
      </top>
      <bottom style="thin">
        <color rgb="FFB0AEAD"/>
      </bottom>
      <diagonal/>
    </border>
    <border>
      <left style="medium">
        <color theme="0" tint="-0.34998626667073579"/>
      </left>
      <right style="thick">
        <color theme="0"/>
      </right>
      <top style="thin">
        <color rgb="FFB0AEAD"/>
      </top>
      <bottom style="thin">
        <color rgb="FFB0AEAD"/>
      </bottom>
      <diagonal/>
    </border>
    <border>
      <left style="thick">
        <color theme="0"/>
      </left>
      <right style="medium">
        <color theme="0" tint="-0.34998626667073579"/>
      </right>
      <top style="thin">
        <color rgb="FFB0AEAD"/>
      </top>
      <bottom/>
      <diagonal/>
    </border>
    <border>
      <left style="medium">
        <color theme="0" tint="-0.34998626667073579"/>
      </left>
      <right style="medium">
        <color theme="0" tint="-0.34998626667073579"/>
      </right>
      <top style="thin">
        <color rgb="FFB0AEAD"/>
      </top>
      <bottom/>
      <diagonal/>
    </border>
    <border>
      <left style="medium">
        <color theme="0" tint="-0.34998626667073579"/>
      </left>
      <right style="thick">
        <color theme="0"/>
      </right>
      <top style="thin">
        <color rgb="FFB0AEAD"/>
      </top>
      <bottom/>
      <diagonal/>
    </border>
    <border>
      <left style="thick">
        <color theme="0"/>
      </left>
      <right style="medium">
        <color theme="0" tint="-0.34998626667073579"/>
      </right>
      <top style="thick">
        <color theme="0" tint="-0.34998626667073579"/>
      </top>
      <bottom style="thick">
        <color theme="0" tint="-0.34998626667073579"/>
      </bottom>
      <diagonal/>
    </border>
    <border>
      <left style="medium">
        <color theme="0" tint="-0.34998626667073579"/>
      </left>
      <right style="medium">
        <color theme="0" tint="-0.34998626667073579"/>
      </right>
      <top style="thick">
        <color theme="0" tint="-0.34998626667073579"/>
      </top>
      <bottom style="thick">
        <color theme="0" tint="-0.34998626667073579"/>
      </bottom>
      <diagonal/>
    </border>
    <border>
      <left style="medium">
        <color theme="0" tint="-0.34998626667073579"/>
      </left>
      <right style="thick">
        <color theme="0"/>
      </right>
      <top style="thick">
        <color theme="0" tint="-0.34998626667073579"/>
      </top>
      <bottom style="thick">
        <color theme="0" tint="-0.34998626667073579"/>
      </bottom>
      <diagonal/>
    </border>
    <border>
      <left style="thick">
        <color theme="0"/>
      </left>
      <right style="thick">
        <color theme="0"/>
      </right>
      <top style="medium">
        <color theme="0" tint="-0.34998626667073579"/>
      </top>
      <bottom style="medium">
        <color rgb="FFBFBFBF"/>
      </bottom>
      <diagonal/>
    </border>
    <border>
      <left style="thick">
        <color theme="0"/>
      </left>
      <right style="thick">
        <color rgb="FFFFFFFF"/>
      </right>
      <top style="medium">
        <color theme="0" tint="-0.34998626667073579"/>
      </top>
      <bottom style="medium">
        <color rgb="FFBFBFBF"/>
      </bottom>
      <diagonal/>
    </border>
    <border>
      <left style="thick">
        <color theme="0"/>
      </left>
      <right style="thick">
        <color theme="0"/>
      </right>
      <top style="medium">
        <color rgb="FFBFBFBF"/>
      </top>
      <bottom style="medium">
        <color theme="0" tint="-0.34998626667073579"/>
      </bottom>
      <diagonal/>
    </border>
    <border>
      <left style="thick">
        <color theme="0"/>
      </left>
      <right style="thick">
        <color rgb="FFFFFFFF"/>
      </right>
      <top style="medium">
        <color rgb="FFBFBFBF"/>
      </top>
      <bottom style="medium">
        <color theme="0" tint="-0.34998626667073579"/>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style="thick">
        <color theme="0"/>
      </left>
      <right style="thick">
        <color rgb="FFFFFFFF"/>
      </right>
      <top/>
      <bottom style="medium">
        <color rgb="FFBFBFBF"/>
      </bottom>
      <diagonal/>
    </border>
    <border>
      <left/>
      <right style="thick">
        <color rgb="FFFFFFFF"/>
      </right>
      <top style="thick">
        <color rgb="FFFFFFFF"/>
      </top>
      <bottom style="thick">
        <color theme="0" tint="-0.34998626667073579"/>
      </bottom>
      <diagonal/>
    </border>
    <border>
      <left style="thick">
        <color theme="0"/>
      </left>
      <right style="thick">
        <color theme="0"/>
      </right>
      <top style="thick">
        <color theme="0" tint="-0.34998626667073579"/>
      </top>
      <bottom/>
      <diagonal/>
    </border>
    <border>
      <left style="thick">
        <color theme="0"/>
      </left>
      <right style="thick">
        <color rgb="FFFFFFFF"/>
      </right>
      <top style="thick">
        <color theme="0" tint="-0.34998626667073579"/>
      </top>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style="thick">
        <color theme="0" tint="-0.34998626667073579"/>
      </top>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ck">
        <color rgb="FFFFFFFF"/>
      </left>
      <right/>
      <top/>
      <bottom style="thick">
        <color theme="0" tint="-0.34998626667073579"/>
      </bottom>
      <diagonal/>
    </border>
    <border>
      <left/>
      <right style="thick">
        <color rgb="FFFFFFFF"/>
      </right>
      <top/>
      <bottom style="medium">
        <color theme="0" tint="-0.34998626667073579"/>
      </bottom>
      <diagonal/>
    </border>
    <border>
      <left style="thick">
        <color theme="0"/>
      </left>
      <right style="thick">
        <color rgb="FFFFFFFF"/>
      </right>
      <top style="thin">
        <color rgb="FFFFFFFF"/>
      </top>
      <bottom style="medium">
        <color theme="0" tint="-0.34998626667073579"/>
      </bottom>
      <diagonal/>
    </border>
    <border>
      <left style="thick">
        <color theme="0"/>
      </left>
      <right style="thick">
        <color rgb="FFFFFFFF"/>
      </right>
      <top style="thin">
        <color rgb="FFB0AEAD"/>
      </top>
      <bottom style="medium">
        <color theme="0" tint="-0.34998626667073579"/>
      </bottom>
      <diagonal/>
    </border>
    <border>
      <left/>
      <right/>
      <top style="thick">
        <color theme="0" tint="-0.34998626667073579"/>
      </top>
      <bottom/>
      <diagonal/>
    </border>
    <border>
      <left style="thick">
        <color theme="0"/>
      </left>
      <right/>
      <top style="thick">
        <color theme="0" tint="-0.34998626667073579"/>
      </top>
      <bottom/>
      <diagonal/>
    </border>
    <border>
      <left/>
      <right style="thick">
        <color theme="0"/>
      </right>
      <top style="thick">
        <color theme="0" tint="-0.34998626667073579"/>
      </top>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theme="0" tint="-0.34998626667073579"/>
      </bottom>
      <diagonal/>
    </border>
    <border>
      <left style="thick">
        <color theme="0"/>
      </left>
      <right/>
      <top style="medium">
        <color theme="0" tint="-0.34998626667073579"/>
      </top>
      <bottom style="medium">
        <color theme="0" tint="-0.34998626667073579"/>
      </bottom>
      <diagonal/>
    </border>
    <border>
      <left style="thick">
        <color rgb="FFFFFFFF"/>
      </left>
      <right style="thick">
        <color theme="0"/>
      </right>
      <top/>
      <bottom style="thin">
        <color rgb="FFB0AEAD"/>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medium">
        <color theme="0" tint="-0.34998626667073579"/>
      </right>
      <top style="thick">
        <color theme="0" tint="-0.34998626667073579"/>
      </top>
      <bottom style="thin">
        <color rgb="FFB0AEAD"/>
      </bottom>
      <diagonal/>
    </border>
    <border>
      <left/>
      <right style="medium">
        <color theme="0" tint="-0.34998626667073579"/>
      </right>
      <top style="thin">
        <color rgb="FFB0AEAD"/>
      </top>
      <bottom style="thin">
        <color rgb="FFB0AEAD"/>
      </bottom>
      <diagonal/>
    </border>
    <border>
      <left/>
      <right style="medium">
        <color theme="0" tint="-0.34998626667073579"/>
      </right>
      <top style="thin">
        <color rgb="FFB0AEAD"/>
      </top>
      <bottom/>
      <diagonal/>
    </border>
    <border>
      <left/>
      <right style="medium">
        <color theme="0" tint="-0.34998626667073579"/>
      </right>
      <top style="thick">
        <color theme="0" tint="-0.34998626667073579"/>
      </top>
      <bottom style="thick">
        <color theme="0" tint="-0.34998626667073579"/>
      </bottom>
      <diagonal/>
    </border>
    <border>
      <left/>
      <right style="medium">
        <color rgb="FFFFFFFF"/>
      </right>
      <top/>
      <bottom/>
      <diagonal/>
    </border>
    <border>
      <left/>
      <right style="medium">
        <color rgb="FFFFFFFF"/>
      </right>
      <top/>
      <bottom style="thick">
        <color rgb="FFB0AEAD"/>
      </bottom>
      <diagonal/>
    </border>
    <border>
      <left style="medium">
        <color rgb="FFFFFFFF"/>
      </left>
      <right style="medium">
        <color rgb="FFFFFFFF"/>
      </right>
      <top/>
      <bottom style="thick">
        <color rgb="FFB0AEAD"/>
      </bottom>
      <diagonal/>
    </border>
    <border>
      <left/>
      <right style="medium">
        <color rgb="FFFFFFFF"/>
      </right>
      <top/>
      <bottom style="medium">
        <color rgb="FFB0AEAD"/>
      </bottom>
      <diagonal/>
    </border>
    <border>
      <left/>
      <right style="thick">
        <color rgb="FFFFFFFF"/>
      </right>
      <top/>
      <bottom style="medium">
        <color rgb="FFB0AEAD"/>
      </bottom>
      <diagonal/>
    </border>
    <border>
      <left style="medium">
        <color theme="0"/>
      </left>
      <right style="medium">
        <color theme="0"/>
      </right>
      <top/>
      <bottom style="thin">
        <color theme="0" tint="-0.34998626667073579"/>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style="thick">
        <color theme="0"/>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rgb="FFFFFFFF"/>
      </left>
      <right/>
      <top style="thin">
        <color theme="0" tint="-0.34998626667073579"/>
      </top>
      <bottom style="medium">
        <color theme="0" tint="-0.34998626667073579"/>
      </bottom>
      <diagonal/>
    </border>
    <border>
      <left/>
      <right style="thick">
        <color theme="0"/>
      </right>
      <top style="medium">
        <color theme="0" tint="-0.34998626667073579"/>
      </top>
      <bottom style="medium">
        <color theme="0" tint="-0.34998626667073579"/>
      </bottom>
      <diagonal/>
    </border>
    <border>
      <left style="thick">
        <color theme="0"/>
      </left>
      <right/>
      <top style="thin">
        <color theme="0" tint="-0.34998626667073579"/>
      </top>
      <bottom style="thin">
        <color theme="0" tint="-0.34998626667073579"/>
      </bottom>
      <diagonal/>
    </border>
    <border>
      <left style="thick">
        <color rgb="FFFFFFFF"/>
      </left>
      <right/>
      <top style="thin">
        <color theme="0" tint="-0.34998626667073579"/>
      </top>
      <bottom style="thin">
        <color theme="0" tint="-0.34998626667073579"/>
      </bottom>
      <diagonal/>
    </border>
    <border>
      <left/>
      <right style="thick">
        <color rgb="FFFFFFFF"/>
      </right>
      <top style="thick">
        <color theme="0" tint="-0.34998626667073579"/>
      </top>
      <bottom style="medium">
        <color theme="0" tint="-0.34998626667073579"/>
      </bottom>
      <diagonal/>
    </border>
    <border>
      <left style="thick">
        <color rgb="FFFFFFFF"/>
      </left>
      <right/>
      <top style="thick">
        <color theme="0" tint="-0.34998626667073579"/>
      </top>
      <bottom style="medium">
        <color theme="0" tint="-0.34998626667073579"/>
      </bottom>
      <diagonal/>
    </border>
    <border>
      <left style="thick">
        <color theme="0"/>
      </left>
      <right/>
      <top style="medium">
        <color theme="0" tint="-0.34998626667073579"/>
      </top>
      <bottom style="thin">
        <color theme="0" tint="-0.34998626667073579"/>
      </bottom>
      <diagonal/>
    </border>
    <border>
      <left/>
      <right style="thick">
        <color theme="0"/>
      </right>
      <top style="medium">
        <color theme="0" tint="-0.34998626667073579"/>
      </top>
      <bottom style="thin">
        <color theme="0" tint="-0.34998626667073579"/>
      </bottom>
      <diagonal/>
    </border>
    <border>
      <left style="thick">
        <color theme="0"/>
      </left>
      <right/>
      <top style="medium">
        <color theme="0" tint="-0.34998626667073579"/>
      </top>
      <bottom style="thick">
        <color theme="0" tint="-0.34998626667073579"/>
      </bottom>
      <diagonal/>
    </border>
    <border>
      <left/>
      <right style="thick">
        <color theme="0"/>
      </right>
      <top style="medium">
        <color theme="0" tint="-0.34998626667073579"/>
      </top>
      <bottom style="thick">
        <color theme="0" tint="-0.34998626667073579"/>
      </bottom>
      <diagonal/>
    </border>
    <border>
      <left style="thick">
        <color rgb="FFFFFFFF"/>
      </left>
      <right/>
      <top style="medium">
        <color theme="0" tint="-0.34998626667073579"/>
      </top>
      <bottom style="thick">
        <color theme="0" tint="-0.34998626667073579"/>
      </bottom>
      <diagonal/>
    </border>
    <border>
      <left style="thick">
        <color theme="0"/>
      </left>
      <right/>
      <top style="thick">
        <color theme="0" tint="-0.34998626667073579"/>
      </top>
      <bottom style="thin">
        <color theme="0" tint="-0.34998626667073579"/>
      </bottom>
      <diagonal/>
    </border>
    <border>
      <left/>
      <right style="thick">
        <color rgb="FFFFFFFF"/>
      </right>
      <top style="thick">
        <color theme="0" tint="-0.34998626667073579"/>
      </top>
      <bottom style="thin">
        <color theme="0" tint="-0.34998626667073579"/>
      </bottom>
      <diagonal/>
    </border>
    <border>
      <left/>
      <right style="thick">
        <color theme="0"/>
      </right>
      <top style="thick">
        <color theme="0" tint="-0.34998626667073579"/>
      </top>
      <bottom style="thin">
        <color theme="0" tint="-0.34998626667073579"/>
      </bottom>
      <diagonal/>
    </border>
    <border>
      <left style="thick">
        <color rgb="FFFFFFFF"/>
      </left>
      <right/>
      <top style="thick">
        <color theme="0" tint="-0.34998626667073579"/>
      </top>
      <bottom style="thin">
        <color theme="0" tint="-0.34998626667073579"/>
      </bottom>
      <diagonal/>
    </border>
    <border>
      <left style="thick">
        <color theme="0"/>
      </left>
      <right/>
      <top style="thin">
        <color theme="0" tint="-0.34998626667073579"/>
      </top>
      <bottom style="thick">
        <color theme="0" tint="-0.34998626667073579"/>
      </bottom>
      <diagonal/>
    </border>
    <border>
      <left/>
      <right style="thick">
        <color rgb="FFFFFFFF"/>
      </right>
      <top style="thin">
        <color theme="0" tint="-0.34998626667073579"/>
      </top>
      <bottom style="thick">
        <color theme="0" tint="-0.34998626667073579"/>
      </bottom>
      <diagonal/>
    </border>
    <border>
      <left/>
      <right style="thick">
        <color theme="0"/>
      </right>
      <top style="thin">
        <color theme="0" tint="-0.34998626667073579"/>
      </top>
      <bottom style="thick">
        <color theme="0" tint="-0.34998626667073579"/>
      </bottom>
      <diagonal/>
    </border>
    <border>
      <left/>
      <right/>
      <top/>
      <bottom style="medium">
        <color rgb="FFB0AEAD"/>
      </bottom>
      <diagonal/>
    </border>
    <border>
      <left style="thick">
        <color theme="0"/>
      </left>
      <right style="thick">
        <color theme="0"/>
      </right>
      <top/>
      <bottom style="thin">
        <color theme="0" tint="-0.34998626667073579"/>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theme="0" tint="-0.34998626667073579"/>
      </right>
      <top/>
      <bottom/>
      <diagonal/>
    </border>
    <border>
      <left style="thick">
        <color theme="0" tint="-0.34998626667073579"/>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right style="thick">
        <color theme="0" tint="-0.34998626667073579"/>
      </right>
      <top/>
      <bottom style="thick">
        <color rgb="FFBFBFB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medium">
        <color rgb="FFBFBFBF"/>
      </top>
      <bottom style="medium">
        <color rgb="FFBFBFBF"/>
      </bottom>
      <diagonal/>
    </border>
    <border>
      <left style="thick">
        <color theme="0" tint="-0.34998626667073579"/>
      </left>
      <right style="thick">
        <color theme="0"/>
      </right>
      <top style="medium">
        <color rgb="FFBFBFBF"/>
      </top>
      <bottom style="thick">
        <color theme="0" tint="-0.34998626667073579"/>
      </bottom>
      <diagonal/>
    </border>
    <border>
      <left/>
      <right style="thick">
        <color rgb="FFFFFFFF"/>
      </right>
      <top style="medium">
        <color rgb="FFBFBFBF"/>
      </top>
      <bottom style="thick">
        <color theme="0" tint="-0.34998626667073579"/>
      </bottom>
      <diagonal/>
    </border>
    <border>
      <left style="thick">
        <color theme="0" tint="-0.34998626667073579"/>
      </left>
      <right style="thick">
        <color rgb="FFFFFFFF"/>
      </right>
      <top style="medium">
        <color rgb="FFBFBFBF"/>
      </top>
      <bottom style="thick">
        <color theme="0" tint="-0.34998626667073579"/>
      </bottom>
      <diagonal/>
    </border>
    <border>
      <left/>
      <right style="thick">
        <color theme="0" tint="-0.34998626667073579"/>
      </right>
      <top style="medium">
        <color rgb="FFBFBFBF"/>
      </top>
      <bottom style="thick">
        <color theme="0" tint="-0.34998626667073579"/>
      </bottom>
      <diagonal/>
    </border>
    <border>
      <left style="thick">
        <color theme="0" tint="-0.34998626667073579"/>
      </left>
      <right style="thick">
        <color rgb="FFFFFFFF"/>
      </right>
      <top style="thick">
        <color rgb="FFBFBFBF"/>
      </top>
      <bottom style="thick">
        <color theme="0" tint="-0.34998626667073579"/>
      </bottom>
      <diagonal/>
    </border>
    <border>
      <left style="thick">
        <color theme="0" tint="-0.34998626667073579"/>
      </left>
      <right style="thick">
        <color theme="0"/>
      </right>
      <top style="thick">
        <color theme="0" tint="-0.34998626667073579"/>
      </top>
      <bottom style="thick">
        <color theme="0" tint="-0.34998626667073579"/>
      </bottom>
      <diagonal/>
    </border>
    <border>
      <left style="thick">
        <color theme="0" tint="-0.34998626667073579"/>
      </left>
      <right style="thick">
        <color rgb="FFFFFFFF"/>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right>
      <top/>
      <bottom style="thick">
        <color theme="0" tint="-0.34998626667073579"/>
      </bottom>
      <diagonal/>
    </border>
    <border>
      <left/>
      <right style="thick">
        <color rgb="FFFFFFFF"/>
      </right>
      <top/>
      <bottom style="thick">
        <color theme="0" tint="-0.34998626667073579"/>
      </bottom>
      <diagonal/>
    </border>
    <border>
      <left style="thick">
        <color theme="0" tint="-0.34998626667073579"/>
      </left>
      <right style="thick">
        <color rgb="FFFFFFFF"/>
      </right>
      <top/>
      <bottom style="thick">
        <color theme="0" tint="-0.34998626667073579"/>
      </bottom>
      <diagonal/>
    </border>
    <border>
      <left style="medium">
        <color theme="0"/>
      </left>
      <right style="medium">
        <color theme="0"/>
      </right>
      <top/>
      <bottom style="medium">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s>
  <cellStyleXfs count="7">
    <xf numFmtId="0" fontId="0" fillId="0" borderId="0"/>
    <xf numFmtId="43" fontId="3" fillId="0" borderId="0" applyFont="0" applyFill="0" applyBorder="0" applyAlignment="0" applyProtection="0"/>
    <xf numFmtId="0" fontId="2" fillId="0" borderId="0"/>
    <xf numFmtId="9" fontId="4" fillId="0" borderId="0" applyFont="0" applyFill="0" applyBorder="0" applyAlignment="0" applyProtection="0"/>
    <xf numFmtId="0" fontId="5" fillId="0" borderId="0" applyNumberFormat="0" applyFill="0" applyBorder="0" applyAlignment="0" applyProtection="0"/>
    <xf numFmtId="0" fontId="6" fillId="9" borderId="0" applyNumberFormat="0" applyBorder="0" applyAlignment="0" applyProtection="0"/>
    <xf numFmtId="0" fontId="3" fillId="0" borderId="0"/>
  </cellStyleXfs>
  <cellXfs count="1025">
    <xf numFmtId="0" fontId="0" fillId="0" borderId="0" xfId="0"/>
    <xf numFmtId="0" fontId="7" fillId="0" borderId="0" xfId="0" applyFont="1"/>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8" fillId="8" borderId="0" xfId="0" applyFont="1" applyFill="1"/>
    <xf numFmtId="0" fontId="8" fillId="8" borderId="195" xfId="0" applyFont="1" applyFill="1" applyBorder="1"/>
    <xf numFmtId="0" fontId="8" fillId="8" borderId="26" xfId="0" applyFont="1" applyFill="1" applyBorder="1"/>
    <xf numFmtId="0" fontId="8" fillId="0" borderId="26" xfId="0" applyFont="1" applyFill="1" applyBorder="1"/>
    <xf numFmtId="0" fontId="15" fillId="2" borderId="2" xfId="0" applyFont="1" applyFill="1" applyBorder="1" applyAlignment="1">
      <alignment horizontal="left" vertical="center" wrapText="1" indent="1" readingOrder="1"/>
    </xf>
    <xf numFmtId="0" fontId="8" fillId="8" borderId="0" xfId="0" applyFont="1" applyFill="1" applyAlignment="1">
      <alignment horizontal="center" readingOrder="1"/>
    </xf>
    <xf numFmtId="0" fontId="8" fillId="8" borderId="26" xfId="0" applyFont="1" applyFill="1" applyBorder="1" applyAlignment="1">
      <alignment horizontal="center" readingOrder="1"/>
    </xf>
    <xf numFmtId="176" fontId="8" fillId="8" borderId="26" xfId="0" applyNumberFormat="1" applyFont="1" applyFill="1" applyBorder="1" applyAlignment="1">
      <alignment horizontal="center" readingOrder="1"/>
    </xf>
    <xf numFmtId="0" fontId="8" fillId="0" borderId="61" xfId="0" applyFont="1" applyFill="1" applyBorder="1"/>
    <xf numFmtId="0" fontId="8" fillId="0" borderId="59" xfId="0" applyFont="1" applyBorder="1"/>
    <xf numFmtId="0" fontId="8" fillId="0" borderId="26" xfId="0" applyFont="1" applyBorder="1"/>
    <xf numFmtId="0" fontId="8" fillId="0" borderId="60" xfId="0" applyFont="1" applyFill="1" applyBorder="1"/>
    <xf numFmtId="0" fontId="12" fillId="0" borderId="0" xfId="0" applyFont="1"/>
    <xf numFmtId="0" fontId="16" fillId="0" borderId="0" xfId="0" applyFont="1" applyAlignment="1">
      <alignment vertical="center"/>
    </xf>
    <xf numFmtId="0" fontId="15" fillId="0" borderId="2" xfId="0" applyFont="1" applyFill="1" applyBorder="1" applyAlignment="1">
      <alignment horizontal="left" vertical="center" wrapText="1" indent="1" readingOrder="1"/>
    </xf>
    <xf numFmtId="0" fontId="18" fillId="0" borderId="0" xfId="0" applyFont="1" applyAlignment="1">
      <alignment horizontal="left" indent="1"/>
    </xf>
    <xf numFmtId="0" fontId="11" fillId="10" borderId="1"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0" fontId="7" fillId="0" borderId="0" xfId="0" applyFont="1" applyAlignment="1">
      <alignment vertical="center"/>
    </xf>
    <xf numFmtId="0" fontId="8"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0" fontId="8" fillId="0" borderId="0" xfId="0" applyFont="1" applyFill="1" applyAlignment="1">
      <alignment vertical="center"/>
    </xf>
    <xf numFmtId="0" fontId="12" fillId="0" borderId="0" xfId="0" applyFont="1" applyAlignment="1">
      <alignment horizontal="center" vertical="center"/>
    </xf>
    <xf numFmtId="0" fontId="19" fillId="0" borderId="0" xfId="0" applyFont="1" applyFill="1" applyAlignment="1">
      <alignment vertical="center"/>
    </xf>
    <xf numFmtId="0" fontId="8" fillId="8" borderId="60" xfId="0" applyFont="1" applyFill="1" applyBorder="1" applyAlignment="1">
      <alignment horizontal="center" vertical="center"/>
    </xf>
    <xf numFmtId="0" fontId="8" fillId="0" borderId="26" xfId="0" applyFont="1" applyFill="1" applyBorder="1" applyAlignment="1">
      <alignment vertical="center"/>
    </xf>
    <xf numFmtId="0" fontId="12"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0" fontId="12" fillId="0" borderId="0" xfId="0" applyFont="1" applyFill="1" applyAlignment="1">
      <alignment vertical="center"/>
    </xf>
    <xf numFmtId="0" fontId="8" fillId="0" borderId="0" xfId="0" applyFont="1" applyAlignment="1">
      <alignment horizontal="left" vertical="center"/>
    </xf>
    <xf numFmtId="0" fontId="11" fillId="10" borderId="64" xfId="0" applyFont="1" applyFill="1" applyBorder="1" applyAlignment="1">
      <alignment horizontal="center" vertical="center" wrapText="1"/>
    </xf>
    <xf numFmtId="0" fontId="9" fillId="0" borderId="0" xfId="0" applyFont="1" applyAlignment="1">
      <alignment horizontal="center" vertical="center"/>
    </xf>
    <xf numFmtId="0" fontId="26" fillId="0" borderId="0" xfId="0" applyFont="1" applyAlignment="1">
      <alignment vertical="center"/>
    </xf>
    <xf numFmtId="0" fontId="28" fillId="0" borderId="77" xfId="0" applyFont="1" applyBorder="1" applyAlignment="1">
      <alignment horizontal="left" vertical="center" wrapText="1"/>
    </xf>
    <xf numFmtId="0" fontId="8" fillId="0" borderId="0" xfId="0" applyFont="1" applyBorder="1" applyAlignment="1">
      <alignment vertical="center"/>
    </xf>
    <xf numFmtId="0" fontId="8" fillId="8" borderId="0" xfId="0" applyFont="1" applyFill="1" applyBorder="1" applyAlignment="1">
      <alignment vertical="center"/>
    </xf>
    <xf numFmtId="0" fontId="8" fillId="8" borderId="78" xfId="0" applyFont="1" applyFill="1" applyBorder="1" applyAlignment="1">
      <alignment vertical="center"/>
    </xf>
    <xf numFmtId="0" fontId="26" fillId="0" borderId="52" xfId="0" applyFont="1" applyBorder="1" applyAlignment="1">
      <alignment vertical="center" wrapText="1"/>
    </xf>
    <xf numFmtId="165" fontId="26" fillId="0" borderId="9" xfId="0" applyNumberFormat="1" applyFont="1" applyFill="1" applyBorder="1" applyAlignment="1">
      <alignment horizontal="center" vertical="center" wrapText="1"/>
    </xf>
    <xf numFmtId="165" fontId="26" fillId="0" borderId="79" xfId="0" applyNumberFormat="1" applyFont="1" applyFill="1" applyBorder="1" applyAlignment="1">
      <alignment horizontal="center" vertical="center" wrapText="1"/>
    </xf>
    <xf numFmtId="165" fontId="26" fillId="0" borderId="9" xfId="0" applyNumberFormat="1" applyFont="1" applyFill="1" applyBorder="1" applyAlignment="1">
      <alignment vertical="center" wrapText="1"/>
    </xf>
    <xf numFmtId="165" fontId="26" fillId="0" borderId="79" xfId="0" applyNumberFormat="1" applyFont="1" applyFill="1" applyBorder="1" applyAlignment="1">
      <alignment vertical="center" wrapText="1"/>
    </xf>
    <xf numFmtId="165" fontId="26" fillId="0" borderId="10" xfId="0" applyNumberFormat="1" applyFont="1" applyFill="1" applyBorder="1" applyAlignment="1">
      <alignment horizontal="center" vertical="center" wrapText="1"/>
    </xf>
    <xf numFmtId="165" fontId="26" fillId="0" borderId="81" xfId="0" applyNumberFormat="1" applyFont="1" applyFill="1" applyBorder="1" applyAlignment="1">
      <alignment horizontal="center" vertical="center" wrapText="1"/>
    </xf>
    <xf numFmtId="165" fontId="26" fillId="0" borderId="11" xfId="0" applyNumberFormat="1" applyFont="1" applyFill="1" applyBorder="1" applyAlignment="1">
      <alignment horizontal="center" vertical="center" wrapText="1"/>
    </xf>
    <xf numFmtId="165" fontId="26" fillId="0" borderId="54" xfId="0" applyNumberFormat="1" applyFont="1" applyFill="1" applyBorder="1" applyAlignment="1">
      <alignment horizontal="center" vertical="center" wrapText="1"/>
    </xf>
    <xf numFmtId="0" fontId="10" fillId="0" borderId="0" xfId="0" applyFont="1" applyAlignment="1">
      <alignment vertical="center"/>
    </xf>
    <xf numFmtId="0" fontId="24" fillId="0" borderId="0" xfId="0" applyFont="1"/>
    <xf numFmtId="0" fontId="10" fillId="0" borderId="0" xfId="0" applyFont="1" applyAlignment="1">
      <alignment horizontal="center" vertical="center" wrapText="1"/>
    </xf>
    <xf numFmtId="0" fontId="20" fillId="2" borderId="71" xfId="0" applyFont="1" applyFill="1" applyBorder="1" applyAlignment="1">
      <alignment horizontal="left" vertical="center" wrapText="1"/>
    </xf>
    <xf numFmtId="0" fontId="8" fillId="0" borderId="0" xfId="0" applyFont="1" applyAlignment="1">
      <alignment vertical="center" textRotation="90"/>
    </xf>
    <xf numFmtId="0" fontId="26" fillId="0" borderId="74" xfId="0" applyFont="1" applyBorder="1" applyAlignment="1">
      <alignment vertical="center"/>
    </xf>
    <xf numFmtId="0" fontId="26" fillId="0" borderId="75" xfId="0" applyFont="1" applyBorder="1" applyAlignment="1">
      <alignment vertical="center"/>
    </xf>
    <xf numFmtId="0" fontId="3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vertical="center"/>
    </xf>
    <xf numFmtId="0" fontId="8" fillId="8" borderId="90" xfId="0" applyFont="1" applyFill="1" applyBorder="1" applyAlignment="1">
      <alignment vertical="center"/>
    </xf>
    <xf numFmtId="0" fontId="8" fillId="8" borderId="91" xfId="0" applyFont="1" applyFill="1" applyBorder="1" applyAlignment="1">
      <alignment vertical="center"/>
    </xf>
    <xf numFmtId="0" fontId="14" fillId="0" borderId="74" xfId="0" applyFont="1" applyFill="1" applyBorder="1" applyAlignment="1">
      <alignment horizontal="left" vertical="center" wrapText="1"/>
    </xf>
    <xf numFmtId="166" fontId="21" fillId="0" borderId="92" xfId="0" applyNumberFormat="1" applyFont="1" applyFill="1" applyBorder="1" applyAlignment="1">
      <alignment horizontal="center" vertical="center" wrapText="1"/>
    </xf>
    <xf numFmtId="166" fontId="21" fillId="0" borderId="93" xfId="0" applyNumberFormat="1" applyFont="1" applyFill="1" applyBorder="1" applyAlignment="1">
      <alignment horizontal="center" vertical="center" wrapText="1"/>
    </xf>
    <xf numFmtId="166" fontId="21" fillId="0" borderId="88" xfId="0" applyNumberFormat="1" applyFont="1" applyFill="1" applyBorder="1" applyAlignment="1">
      <alignment horizontal="center" vertical="center" wrapText="1"/>
    </xf>
    <xf numFmtId="166" fontId="21" fillId="0" borderId="94" xfId="0" applyNumberFormat="1" applyFont="1" applyFill="1" applyBorder="1" applyAlignment="1">
      <alignment horizontal="center" vertical="center" wrapText="1"/>
    </xf>
    <xf numFmtId="166" fontId="21" fillId="0" borderId="89" xfId="0" applyNumberFormat="1" applyFont="1" applyFill="1" applyBorder="1" applyAlignment="1">
      <alignment horizontal="center" vertical="center" wrapText="1"/>
    </xf>
    <xf numFmtId="166" fontId="21" fillId="0" borderId="95" xfId="0" applyNumberFormat="1" applyFont="1" applyFill="1" applyBorder="1" applyAlignment="1">
      <alignment horizontal="center" vertical="center" wrapText="1"/>
    </xf>
    <xf numFmtId="0" fontId="14" fillId="2" borderId="73" xfId="0" applyFont="1" applyFill="1" applyBorder="1" applyAlignment="1">
      <alignment horizontal="left" vertical="center" wrapText="1"/>
    </xf>
    <xf numFmtId="166" fontId="23" fillId="0" borderId="86" xfId="0" applyNumberFormat="1" applyFont="1" applyFill="1" applyBorder="1" applyAlignment="1">
      <alignment horizontal="center" vertical="center" wrapText="1"/>
    </xf>
    <xf numFmtId="166" fontId="23" fillId="0" borderId="96" xfId="0" applyNumberFormat="1" applyFont="1" applyFill="1" applyBorder="1" applyAlignment="1">
      <alignment horizontal="center" vertical="center" wrapText="1"/>
    </xf>
    <xf numFmtId="166" fontId="21" fillId="0" borderId="46" xfId="0" applyNumberFormat="1" applyFont="1" applyFill="1" applyBorder="1" applyAlignment="1">
      <alignment horizontal="center" vertical="center" wrapText="1"/>
    </xf>
    <xf numFmtId="166" fontId="21" fillId="0" borderId="97" xfId="0" applyNumberFormat="1" applyFont="1" applyFill="1" applyBorder="1" applyAlignment="1">
      <alignment horizontal="center" vertical="center" wrapText="1"/>
    </xf>
    <xf numFmtId="0" fontId="8" fillId="0" borderId="0" xfId="0" applyFont="1" applyAlignment="1">
      <alignment vertical="center" wrapText="1"/>
    </xf>
    <xf numFmtId="0" fontId="28" fillId="0" borderId="4" xfId="0" applyFont="1" applyBorder="1" applyAlignment="1">
      <alignment horizontal="left" vertical="center" wrapText="1" readingOrder="1"/>
    </xf>
    <xf numFmtId="0" fontId="21" fillId="0" borderId="7" xfId="0" applyFont="1" applyBorder="1" applyAlignment="1">
      <alignment horizontal="left" vertical="center" wrapText="1" readingOrder="1"/>
    </xf>
    <xf numFmtId="165" fontId="21" fillId="0" borderId="10" xfId="0" applyNumberFormat="1" applyFont="1" applyFill="1" applyBorder="1" applyAlignment="1">
      <alignment horizontal="center" vertical="center" wrapText="1" readingOrder="1"/>
    </xf>
    <xf numFmtId="165" fontId="21" fillId="6" borderId="10" xfId="0" applyNumberFormat="1" applyFont="1" applyFill="1" applyBorder="1" applyAlignment="1">
      <alignment horizontal="center" vertical="center" wrapText="1" readingOrder="1"/>
    </xf>
    <xf numFmtId="165" fontId="21" fillId="6" borderId="16" xfId="0" applyNumberFormat="1" applyFont="1" applyFill="1" applyBorder="1" applyAlignment="1">
      <alignment horizontal="center" vertical="center" wrapText="1" readingOrder="1"/>
    </xf>
    <xf numFmtId="165" fontId="21" fillId="0" borderId="16" xfId="0" applyNumberFormat="1" applyFont="1" applyFill="1" applyBorder="1" applyAlignment="1">
      <alignment horizontal="center" vertical="center" wrapText="1" readingOrder="1"/>
    </xf>
    <xf numFmtId="165" fontId="21" fillId="6" borderId="11" xfId="0" applyNumberFormat="1" applyFont="1" applyFill="1" applyBorder="1" applyAlignment="1">
      <alignment horizontal="center" vertical="center" wrapText="1" readingOrder="1"/>
    </xf>
    <xf numFmtId="165" fontId="21" fillId="0" borderId="11" xfId="0" applyNumberFormat="1" applyFont="1" applyFill="1" applyBorder="1" applyAlignment="1">
      <alignment horizontal="center" vertical="center" wrapText="1" readingOrder="1"/>
    </xf>
    <xf numFmtId="165" fontId="21" fillId="0" borderId="12" xfId="0" applyNumberFormat="1" applyFont="1" applyFill="1" applyBorder="1" applyAlignment="1">
      <alignment horizontal="center" vertical="center" wrapText="1" readingOrder="1"/>
    </xf>
    <xf numFmtId="165" fontId="21" fillId="0" borderId="15" xfId="0" applyNumberFormat="1" applyFont="1" applyFill="1" applyBorder="1" applyAlignment="1">
      <alignment horizontal="center" vertical="center" wrapText="1" readingOrder="1"/>
    </xf>
    <xf numFmtId="0" fontId="23" fillId="0" borderId="5" xfId="0" applyFont="1" applyBorder="1" applyAlignment="1">
      <alignment horizontal="left" vertical="center" wrapText="1" readingOrder="1"/>
    </xf>
    <xf numFmtId="165" fontId="23" fillId="3" borderId="13" xfId="0" applyNumberFormat="1" applyFont="1" applyFill="1" applyBorder="1" applyAlignment="1">
      <alignment horizontal="center" vertical="center" wrapText="1" readingOrder="1"/>
    </xf>
    <xf numFmtId="0" fontId="21" fillId="0" borderId="6" xfId="0" applyFont="1" applyBorder="1" applyAlignment="1">
      <alignment horizontal="left" vertical="center" wrapText="1" readingOrder="1"/>
    </xf>
    <xf numFmtId="0" fontId="21" fillId="0" borderId="17" xfId="0" applyFont="1" applyBorder="1" applyAlignment="1">
      <alignment horizontal="left" vertical="center" wrapText="1" readingOrder="1"/>
    </xf>
    <xf numFmtId="0" fontId="21" fillId="0" borderId="8" xfId="0" applyFont="1" applyBorder="1" applyAlignment="1">
      <alignment horizontal="left" vertical="center" wrapText="1" readingOrder="1"/>
    </xf>
    <xf numFmtId="0" fontId="10" fillId="0" borderId="0" xfId="0" applyFont="1"/>
    <xf numFmtId="0" fontId="23" fillId="0" borderId="7" xfId="0" applyFont="1" applyBorder="1" applyAlignment="1">
      <alignment horizontal="left" vertical="center" wrapText="1" readingOrder="1"/>
    </xf>
    <xf numFmtId="165" fontId="23" fillId="6" borderId="11" xfId="0" applyNumberFormat="1" applyFont="1" applyFill="1" applyBorder="1" applyAlignment="1">
      <alignment horizontal="center" vertical="center" wrapText="1" readingOrder="1"/>
    </xf>
    <xf numFmtId="165" fontId="23" fillId="0" borderId="11" xfId="0" applyNumberFormat="1" applyFont="1" applyFill="1" applyBorder="1" applyAlignment="1">
      <alignment horizontal="center" vertical="center" wrapText="1" readingOrder="1"/>
    </xf>
    <xf numFmtId="165" fontId="23" fillId="5" borderId="13" xfId="0" applyNumberFormat="1" applyFont="1" applyFill="1" applyBorder="1" applyAlignment="1">
      <alignment horizontal="center" vertical="center" wrapText="1" readingOrder="1"/>
    </xf>
    <xf numFmtId="166" fontId="23" fillId="3" borderId="13" xfId="0" applyNumberFormat="1" applyFont="1" applyFill="1" applyBorder="1" applyAlignment="1">
      <alignment horizontal="center" vertical="center" wrapText="1" readingOrder="1"/>
    </xf>
    <xf numFmtId="0" fontId="10" fillId="0" borderId="0" xfId="0" applyFont="1" applyAlignment="1">
      <alignment horizontal="center"/>
    </xf>
    <xf numFmtId="0" fontId="12" fillId="0" borderId="0" xfId="0" applyFont="1" applyAlignment="1">
      <alignment horizontal="center"/>
    </xf>
    <xf numFmtId="0" fontId="28" fillId="0" borderId="100" xfId="0" applyFont="1" applyBorder="1" applyAlignment="1">
      <alignment horizontal="left" vertical="center" wrapText="1" readingOrder="1"/>
    </xf>
    <xf numFmtId="0" fontId="28" fillId="0" borderId="111" xfId="0" applyFont="1" applyBorder="1" applyAlignment="1">
      <alignment horizontal="left" vertical="center" wrapText="1" readingOrder="1"/>
    </xf>
    <xf numFmtId="0" fontId="11" fillId="10" borderId="64" xfId="0" applyFont="1" applyFill="1" applyBorder="1" applyAlignment="1">
      <alignment horizontal="center" vertical="center" wrapText="1" readingOrder="1"/>
    </xf>
    <xf numFmtId="0" fontId="8" fillId="0" borderId="0" xfId="0" applyFont="1" applyAlignment="1"/>
    <xf numFmtId="0" fontId="29" fillId="0" borderId="0" xfId="0" applyFont="1"/>
    <xf numFmtId="0" fontId="8" fillId="0" borderId="0" xfId="0" applyFont="1" applyFill="1" applyAlignment="1">
      <alignment horizontal="left" indent="1"/>
    </xf>
    <xf numFmtId="0" fontId="28" fillId="0" borderId="112" xfId="0" applyFont="1" applyBorder="1" applyAlignment="1">
      <alignment horizontal="left" vertical="center" wrapText="1" readingOrder="1"/>
    </xf>
    <xf numFmtId="0" fontId="8" fillId="0" borderId="0" xfId="0" applyFont="1" applyFill="1"/>
    <xf numFmtId="0" fontId="23" fillId="0" borderId="0" xfId="0" applyFont="1" applyBorder="1" applyAlignment="1">
      <alignment horizontal="left" vertical="center" wrapText="1" readingOrder="1"/>
    </xf>
    <xf numFmtId="165" fontId="23" fillId="0" borderId="0" xfId="0" applyNumberFormat="1" applyFont="1" applyFill="1" applyBorder="1" applyAlignment="1">
      <alignment horizontal="center" vertical="center" wrapText="1" readingOrder="1"/>
    </xf>
    <xf numFmtId="0" fontId="12" fillId="0" borderId="0" xfId="0" applyFont="1" applyFill="1"/>
    <xf numFmtId="0" fontId="16" fillId="0" borderId="0" xfId="0" applyFont="1" applyAlignment="1">
      <alignment horizontal="center" vertical="center"/>
    </xf>
    <xf numFmtId="0" fontId="8" fillId="8" borderId="0" xfId="0" applyFont="1" applyFill="1" applyAlignment="1">
      <alignment vertical="center"/>
    </xf>
    <xf numFmtId="175" fontId="8" fillId="8" borderId="0" xfId="0" applyNumberFormat="1" applyFont="1" applyFill="1" applyAlignment="1">
      <alignment vertical="center"/>
    </xf>
    <xf numFmtId="0" fontId="8" fillId="0" borderId="0" xfId="0" applyFont="1" applyBorder="1"/>
    <xf numFmtId="0" fontId="12" fillId="0" borderId="0" xfId="0" applyFont="1" applyBorder="1" applyAlignment="1">
      <alignment horizontal="left" vertical="center"/>
    </xf>
    <xf numFmtId="0" fontId="10" fillId="0" borderId="0" xfId="0" applyFont="1" applyBorder="1" applyAlignment="1">
      <alignment horizontal="center" vertical="center"/>
    </xf>
    <xf numFmtId="0" fontId="8" fillId="8" borderId="36" xfId="0" applyFont="1" applyFill="1" applyBorder="1"/>
    <xf numFmtId="0" fontId="10" fillId="0" borderId="0" xfId="0" applyFont="1" applyBorder="1"/>
    <xf numFmtId="0" fontId="17" fillId="0" borderId="0" xfId="0" applyFont="1" applyAlignment="1">
      <alignment vertical="center"/>
    </xf>
    <xf numFmtId="0" fontId="11" fillId="10" borderId="64" xfId="0" quotePrefix="1" applyFont="1" applyFill="1" applyBorder="1" applyAlignment="1">
      <alignment horizontal="center" vertical="center" wrapText="1" readingOrder="1"/>
    </xf>
    <xf numFmtId="0" fontId="26" fillId="2" borderId="76" xfId="0" applyFont="1" applyFill="1" applyBorder="1" applyAlignment="1">
      <alignment horizontal="left" vertical="center" wrapText="1" indent="1" readingOrder="1"/>
    </xf>
    <xf numFmtId="166" fontId="26" fillId="5" borderId="76" xfId="0" applyNumberFormat="1" applyFont="1" applyFill="1" applyBorder="1" applyAlignment="1">
      <alignment horizontal="center" vertical="center" wrapText="1" readingOrder="1"/>
    </xf>
    <xf numFmtId="0" fontId="26" fillId="2" borderId="75" xfId="0" applyFont="1" applyFill="1" applyBorder="1" applyAlignment="1">
      <alignment horizontal="left" vertical="center" wrapText="1" indent="1" readingOrder="1"/>
    </xf>
    <xf numFmtId="166" fontId="26" fillId="2" borderId="75" xfId="0" applyNumberFormat="1" applyFont="1" applyFill="1" applyBorder="1" applyAlignment="1">
      <alignment horizontal="center" vertical="center" wrapText="1" readingOrder="1"/>
    </xf>
    <xf numFmtId="0" fontId="29" fillId="0" borderId="0" xfId="0" applyFont="1" applyAlignment="1">
      <alignment horizontal="left" vertical="center"/>
    </xf>
    <xf numFmtId="0" fontId="12" fillId="0" borderId="0" xfId="0" quotePrefix="1" applyFont="1"/>
    <xf numFmtId="0" fontId="18" fillId="0" borderId="0" xfId="0" applyFont="1" applyAlignment="1">
      <alignment horizontal="left" vertical="center"/>
    </xf>
    <xf numFmtId="0" fontId="36" fillId="0" borderId="0" xfId="0" applyFont="1" applyAlignment="1">
      <alignment vertical="center"/>
    </xf>
    <xf numFmtId="0" fontId="26" fillId="0" borderId="0" xfId="0" applyFont="1"/>
    <xf numFmtId="0" fontId="26" fillId="0" borderId="18" xfId="0" applyFont="1" applyBorder="1" applyAlignment="1">
      <alignment vertical="center"/>
    </xf>
    <xf numFmtId="0" fontId="26" fillId="0" borderId="19" xfId="0" applyFont="1" applyBorder="1" applyAlignment="1">
      <alignment vertical="center"/>
    </xf>
    <xf numFmtId="2" fontId="26" fillId="0" borderId="0" xfId="0" applyNumberFormat="1" applyFont="1"/>
    <xf numFmtId="9" fontId="26" fillId="0" borderId="0" xfId="0" applyNumberFormat="1" applyFont="1"/>
    <xf numFmtId="0" fontId="26" fillId="0" borderId="0" xfId="0" applyFont="1" applyFill="1"/>
    <xf numFmtId="0" fontId="25" fillId="0" borderId="0" xfId="0" applyFont="1"/>
    <xf numFmtId="0" fontId="12" fillId="0" borderId="0" xfId="0" applyFont="1" applyFill="1" applyAlignment="1">
      <alignment vertical="center" wrapText="1" readingOrder="1"/>
    </xf>
    <xf numFmtId="0" fontId="24" fillId="0" borderId="0" xfId="0" applyFont="1" applyFill="1" applyBorder="1" applyAlignment="1">
      <alignment vertical="center"/>
    </xf>
    <xf numFmtId="0" fontId="11" fillId="11" borderId="18" xfId="0" applyFont="1" applyFill="1" applyBorder="1" applyAlignment="1">
      <alignment horizontal="center" vertical="center"/>
    </xf>
    <xf numFmtId="0" fontId="11" fillId="11" borderId="18" xfId="0" applyFont="1" applyFill="1" applyBorder="1" applyAlignment="1">
      <alignment horizontal="center" vertical="center" wrapText="1"/>
    </xf>
    <xf numFmtId="0" fontId="11" fillId="10" borderId="196" xfId="0" applyFont="1" applyFill="1" applyBorder="1" applyAlignment="1">
      <alignment horizontal="center" vertical="center" wrapText="1" readingOrder="1"/>
    </xf>
    <xf numFmtId="166" fontId="21" fillId="0" borderId="10" xfId="0" applyNumberFormat="1" applyFont="1" applyFill="1" applyBorder="1" applyAlignment="1">
      <alignment horizontal="center" vertical="center" wrapText="1" readingOrder="1"/>
    </xf>
    <xf numFmtId="166" fontId="21" fillId="0" borderId="11" xfId="0" applyNumberFormat="1" applyFont="1" applyFill="1" applyBorder="1" applyAlignment="1">
      <alignment horizontal="center" vertical="center" wrapText="1" readingOrder="1"/>
    </xf>
    <xf numFmtId="166" fontId="21" fillId="0" borderId="12" xfId="0" applyNumberFormat="1" applyFont="1" applyFill="1" applyBorder="1" applyAlignment="1">
      <alignment horizontal="center" vertical="center" wrapText="1" readingOrder="1"/>
    </xf>
    <xf numFmtId="0" fontId="14" fillId="2" borderId="2" xfId="0" applyFont="1" applyFill="1" applyBorder="1" applyAlignment="1">
      <alignment horizontal="left" vertical="center" wrapText="1" indent="1" readingOrder="1"/>
    </xf>
    <xf numFmtId="164" fontId="14" fillId="2" borderId="2" xfId="0" applyNumberFormat="1" applyFont="1" applyFill="1" applyBorder="1" applyAlignment="1">
      <alignment horizontal="center" vertical="center" wrapText="1" readingOrder="1"/>
    </xf>
    <xf numFmtId="166" fontId="15" fillId="5" borderId="2" xfId="0" applyNumberFormat="1" applyFont="1" applyFill="1" applyBorder="1" applyAlignment="1">
      <alignment horizontal="center" vertical="center" wrapText="1" readingOrder="1"/>
    </xf>
    <xf numFmtId="164" fontId="15" fillId="5" borderId="2" xfId="0" applyNumberFormat="1"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readingOrder="1"/>
    </xf>
    <xf numFmtId="167" fontId="8" fillId="0" borderId="0" xfId="0" applyNumberFormat="1" applyFont="1"/>
    <xf numFmtId="0" fontId="19" fillId="0" borderId="0" xfId="0" applyFont="1"/>
    <xf numFmtId="166" fontId="8" fillId="0" borderId="0" xfId="0" applyNumberFormat="1" applyFont="1"/>
    <xf numFmtId="0" fontId="38" fillId="0" borderId="0" xfId="0" applyFont="1" applyAlignment="1"/>
    <xf numFmtId="0" fontId="26" fillId="8" borderId="85" xfId="0" applyFont="1" applyFill="1" applyBorder="1"/>
    <xf numFmtId="0" fontId="37" fillId="0" borderId="0" xfId="0" applyFont="1" applyAlignment="1">
      <alignment vertical="center"/>
    </xf>
    <xf numFmtId="0" fontId="37" fillId="0" borderId="0" xfId="0" applyFont="1"/>
    <xf numFmtId="0" fontId="26" fillId="2" borderId="72" xfId="0" applyFont="1" applyFill="1" applyBorder="1" applyAlignment="1">
      <alignment horizontal="left" vertical="center" wrapText="1" indent="1" readingOrder="1"/>
    </xf>
    <xf numFmtId="0" fontId="19" fillId="0" borderId="139" xfId="0" applyFont="1" applyBorder="1"/>
    <xf numFmtId="164" fontId="8" fillId="0" borderId="0" xfId="0" applyNumberFormat="1" applyFont="1"/>
    <xf numFmtId="0" fontId="28" fillId="0" borderId="148" xfId="0" applyFont="1" applyFill="1" applyBorder="1" applyAlignment="1">
      <alignment horizontal="left" vertical="center" wrapText="1" readingOrder="1"/>
    </xf>
    <xf numFmtId="0" fontId="23" fillId="0" borderId="0" xfId="0" applyFont="1" applyFill="1" applyBorder="1" applyAlignment="1">
      <alignment horizontal="left" vertical="center" wrapText="1" readingOrder="1"/>
    </xf>
    <xf numFmtId="166" fontId="23" fillId="0" borderId="0" xfId="0" applyNumberFormat="1" applyFont="1" applyFill="1" applyBorder="1" applyAlignment="1">
      <alignment horizontal="center" vertical="center" wrapText="1" readingOrder="1"/>
    </xf>
    <xf numFmtId="166" fontId="8" fillId="0" borderId="0" xfId="0" applyNumberFormat="1" applyFont="1" applyFill="1"/>
    <xf numFmtId="0" fontId="11" fillId="10" borderId="131" xfId="0" applyFont="1" applyFill="1" applyBorder="1" applyAlignment="1">
      <alignment horizontal="center" vertical="center" wrapText="1" readingOrder="1"/>
    </xf>
    <xf numFmtId="0" fontId="11" fillId="10" borderId="135" xfId="0" applyFont="1" applyFill="1" applyBorder="1" applyAlignment="1">
      <alignment horizontal="center" vertical="center" wrapText="1" readingOrder="1"/>
    </xf>
    <xf numFmtId="0" fontId="14" fillId="0" borderId="4" xfId="0" applyFont="1" applyBorder="1" applyAlignment="1">
      <alignment horizontal="left" vertical="center" wrapText="1" readingOrder="1"/>
    </xf>
    <xf numFmtId="0" fontId="21" fillId="0" borderId="17" xfId="0" applyFont="1" applyFill="1" applyBorder="1" applyAlignment="1">
      <alignment horizontal="left" vertical="center" wrapText="1" readingOrder="1"/>
    </xf>
    <xf numFmtId="0" fontId="21" fillId="4" borderId="17" xfId="0" applyFont="1" applyFill="1" applyBorder="1" applyAlignment="1">
      <alignment horizontal="left" vertical="center" wrapText="1" readingOrder="1"/>
    </xf>
    <xf numFmtId="165" fontId="21" fillId="4" borderId="16" xfId="0" applyNumberFormat="1" applyFont="1" applyFill="1" applyBorder="1" applyAlignment="1">
      <alignment horizontal="center" vertical="center" wrapText="1" readingOrder="1"/>
    </xf>
    <xf numFmtId="165" fontId="15" fillId="2" borderId="2" xfId="0" applyNumberFormat="1" applyFont="1" applyFill="1" applyBorder="1" applyAlignment="1">
      <alignment horizontal="center" vertical="center" wrapText="1" readingOrder="1"/>
    </xf>
    <xf numFmtId="165" fontId="15" fillId="0" borderId="2" xfId="0" applyNumberFormat="1" applyFont="1" applyFill="1" applyBorder="1" applyAlignment="1">
      <alignment horizontal="center" vertical="center" wrapText="1" readingOrder="1"/>
    </xf>
    <xf numFmtId="165" fontId="14" fillId="2" borderId="2" xfId="0" applyNumberFormat="1" applyFont="1" applyFill="1" applyBorder="1" applyAlignment="1">
      <alignment horizontal="center" vertical="center" wrapText="1" readingOrder="1"/>
    </xf>
    <xf numFmtId="165" fontId="8" fillId="0" borderId="0" xfId="0" applyNumberFormat="1" applyFont="1"/>
    <xf numFmtId="9" fontId="15" fillId="2" borderId="2" xfId="0" applyNumberFormat="1" applyFont="1" applyFill="1" applyBorder="1" applyAlignment="1">
      <alignment horizontal="center" vertical="center" wrapText="1" readingOrder="1"/>
    </xf>
    <xf numFmtId="0" fontId="37" fillId="8" borderId="90" xfId="0" applyFont="1" applyFill="1" applyBorder="1" applyAlignment="1">
      <alignment horizontal="center" vertical="center"/>
    </xf>
    <xf numFmtId="0" fontId="37" fillId="8" borderId="91" xfId="0" applyFont="1" applyFill="1" applyBorder="1" applyAlignment="1">
      <alignment horizontal="center" vertical="center"/>
    </xf>
    <xf numFmtId="0" fontId="8" fillId="0" borderId="0" xfId="0" applyFont="1" applyAlignment="1">
      <alignment horizontal="left" indent="1"/>
    </xf>
    <xf numFmtId="0" fontId="8" fillId="0" borderId="0" xfId="0" applyFont="1" applyAlignment="1">
      <alignment horizontal="left" vertical="top" wrapText="1" indent="1"/>
    </xf>
    <xf numFmtId="0" fontId="37" fillId="8" borderId="166" xfId="0" applyFont="1" applyFill="1" applyBorder="1" applyAlignment="1">
      <alignment horizontal="center" vertical="center"/>
    </xf>
    <xf numFmtId="0" fontId="37" fillId="8" borderId="167" xfId="0" applyFont="1" applyFill="1" applyBorder="1" applyAlignment="1">
      <alignment horizontal="center" vertical="center"/>
    </xf>
    <xf numFmtId="0" fontId="37" fillId="0" borderId="166" xfId="0" applyFont="1" applyBorder="1" applyAlignment="1">
      <alignment horizontal="center" vertical="center"/>
    </xf>
    <xf numFmtId="0" fontId="37" fillId="0" borderId="165" xfId="0" applyFont="1" applyFill="1" applyBorder="1" applyAlignment="1">
      <alignment horizontal="center" vertical="center" wrapText="1"/>
    </xf>
    <xf numFmtId="0" fontId="37" fillId="0" borderId="167" xfId="0" applyFont="1" applyBorder="1" applyAlignment="1">
      <alignment horizontal="center" vertical="center"/>
    </xf>
    <xf numFmtId="0" fontId="8" fillId="0" borderId="0" xfId="0" applyFont="1" applyAlignment="1">
      <alignment horizontal="left" wrapText="1" indent="1"/>
    </xf>
    <xf numFmtId="0" fontId="29" fillId="0" borderId="0" xfId="0" applyFont="1" applyFill="1"/>
    <xf numFmtId="0" fontId="8" fillId="0" borderId="0" xfId="0" applyFont="1" applyAlignment="1">
      <alignment horizontal="center" wrapText="1"/>
    </xf>
    <xf numFmtId="168" fontId="26" fillId="0" borderId="25" xfId="1" applyNumberFormat="1" applyFont="1" applyFill="1" applyBorder="1" applyAlignment="1">
      <alignment horizontal="left" vertical="center"/>
    </xf>
    <xf numFmtId="168" fontId="26" fillId="0" borderId="25" xfId="1" applyNumberFormat="1" applyFont="1" applyFill="1" applyBorder="1" applyAlignment="1">
      <alignment horizontal="left" vertical="center" indent="1"/>
    </xf>
    <xf numFmtId="168" fontId="37" fillId="0" borderId="25" xfId="1" applyNumberFormat="1" applyFont="1" applyFill="1" applyBorder="1" applyAlignment="1">
      <alignment horizontal="left" vertical="center"/>
    </xf>
    <xf numFmtId="0" fontId="8" fillId="0" borderId="0" xfId="0" applyFont="1" applyFill="1" applyAlignment="1"/>
    <xf numFmtId="0" fontId="24" fillId="0" borderId="0" xfId="0" applyFont="1" applyFill="1" applyAlignment="1"/>
    <xf numFmtId="0" fontId="26" fillId="0" borderId="0" xfId="0" applyFont="1" applyFill="1" applyAlignment="1"/>
    <xf numFmtId="0" fontId="27" fillId="0" borderId="0" xfId="0" applyFont="1" applyFill="1" applyAlignment="1"/>
    <xf numFmtId="0" fontId="8" fillId="12" borderId="0" xfId="0" applyFont="1" applyFill="1" applyAlignment="1"/>
    <xf numFmtId="0" fontId="26" fillId="12" borderId="0" xfId="0" applyFont="1" applyFill="1" applyAlignment="1"/>
    <xf numFmtId="168" fontId="13" fillId="0" borderId="0" xfId="1" applyNumberFormat="1" applyFont="1" applyFill="1" applyBorder="1" applyAlignment="1">
      <alignment vertical="center"/>
    </xf>
    <xf numFmtId="168" fontId="13" fillId="0" borderId="0" xfId="1" applyNumberFormat="1" applyFont="1" applyFill="1" applyBorder="1" applyAlignment="1">
      <alignment horizontal="center" vertical="center"/>
    </xf>
    <xf numFmtId="0" fontId="8" fillId="0" borderId="0" xfId="0" applyFont="1" applyFill="1" applyAlignment="1">
      <alignment horizontal="center" wrapText="1"/>
    </xf>
    <xf numFmtId="9" fontId="8" fillId="0" borderId="0" xfId="3" applyFont="1"/>
    <xf numFmtId="168" fontId="37" fillId="0" borderId="176" xfId="1" applyNumberFormat="1" applyFont="1" applyFill="1" applyBorder="1" applyAlignment="1">
      <alignment horizontal="center" vertical="center" wrapText="1"/>
    </xf>
    <xf numFmtId="168" fontId="37" fillId="0" borderId="43" xfId="1" applyNumberFormat="1" applyFont="1" applyFill="1" applyBorder="1" applyAlignment="1">
      <alignment horizontal="center" vertical="center" wrapText="1"/>
    </xf>
    <xf numFmtId="0" fontId="26" fillId="0" borderId="85" xfId="0" applyFont="1" applyBorder="1" applyAlignment="1">
      <alignment vertical="center"/>
    </xf>
    <xf numFmtId="3" fontId="26" fillId="0" borderId="85" xfId="0" applyNumberFormat="1" applyFont="1" applyFill="1" applyBorder="1" applyAlignment="1">
      <alignment horizontal="center" vertical="center" wrapText="1"/>
    </xf>
    <xf numFmtId="0" fontId="26" fillId="0" borderId="98" xfId="0" applyFont="1" applyBorder="1" applyAlignment="1">
      <alignment vertical="center"/>
    </xf>
    <xf numFmtId="3" fontId="26" fillId="0" borderId="98" xfId="0" applyNumberFormat="1" applyFont="1" applyFill="1" applyBorder="1" applyAlignment="1">
      <alignment horizontal="center" vertical="center" wrapText="1"/>
    </xf>
    <xf numFmtId="9" fontId="37" fillId="0" borderId="98" xfId="0" applyNumberFormat="1" applyFont="1" applyFill="1" applyBorder="1" applyAlignment="1">
      <alignment horizontal="center" vertical="center" wrapText="1"/>
    </xf>
    <xf numFmtId="0" fontId="26" fillId="0" borderId="184" xfId="0" applyFont="1" applyBorder="1" applyAlignment="1">
      <alignment vertical="center"/>
    </xf>
    <xf numFmtId="0" fontId="26" fillId="0" borderId="174" xfId="0" applyFont="1" applyBorder="1" applyAlignment="1">
      <alignment vertical="center"/>
    </xf>
    <xf numFmtId="3" fontId="26" fillId="0" borderId="174" xfId="0" applyNumberFormat="1" applyFont="1" applyFill="1" applyBorder="1" applyAlignment="1">
      <alignment horizontal="center" vertical="center" wrapText="1"/>
    </xf>
    <xf numFmtId="9" fontId="37" fillId="0" borderId="174" xfId="0" applyNumberFormat="1" applyFont="1" applyFill="1" applyBorder="1" applyAlignment="1">
      <alignment horizontal="center" vertical="center" wrapText="1"/>
    </xf>
    <xf numFmtId="0" fontId="37" fillId="0" borderId="44" xfId="0" applyFont="1" applyBorder="1" applyAlignment="1">
      <alignment vertical="center"/>
    </xf>
    <xf numFmtId="3" fontId="37" fillId="0" borderId="44" xfId="0" applyNumberFormat="1" applyFont="1" applyFill="1" applyBorder="1" applyAlignment="1">
      <alignment horizontal="center" vertical="center"/>
    </xf>
    <xf numFmtId="9" fontId="37" fillId="0" borderId="44" xfId="0" applyNumberFormat="1" applyFont="1" applyFill="1" applyBorder="1" applyAlignment="1">
      <alignment horizontal="center" vertical="center" wrapText="1"/>
    </xf>
    <xf numFmtId="0" fontId="37" fillId="0" borderId="43" xfId="0" applyFont="1" applyBorder="1" applyAlignment="1">
      <alignment vertical="center"/>
    </xf>
    <xf numFmtId="9" fontId="37" fillId="0" borderId="43" xfId="0" applyNumberFormat="1" applyFont="1" applyFill="1" applyBorder="1" applyAlignment="1">
      <alignment horizontal="center" vertical="center"/>
    </xf>
    <xf numFmtId="9" fontId="37" fillId="0" borderId="43" xfId="0" applyNumberFormat="1" applyFont="1" applyFill="1" applyBorder="1" applyAlignment="1">
      <alignment horizontal="center" vertical="center" wrapText="1"/>
    </xf>
    <xf numFmtId="0" fontId="10" fillId="0" borderId="0" xfId="0" applyFont="1" applyBorder="1" applyAlignment="1">
      <alignment vertical="center"/>
    </xf>
    <xf numFmtId="0" fontId="24" fillId="0" borderId="0" xfId="0" applyFont="1" applyBorder="1" applyAlignment="1">
      <alignment vertical="center"/>
    </xf>
    <xf numFmtId="0" fontId="26" fillId="0" borderId="85" xfId="0" applyFont="1" applyFill="1" applyBorder="1" applyAlignment="1">
      <alignment horizontal="center" vertical="center"/>
    </xf>
    <xf numFmtId="0" fontId="26" fillId="0" borderId="85" xfId="0" applyFont="1" applyFill="1" applyBorder="1" applyAlignment="1">
      <alignment horizontal="center" vertical="center" wrapText="1"/>
    </xf>
    <xf numFmtId="3" fontId="26" fillId="0" borderId="184" xfId="0" applyNumberFormat="1" applyFont="1" applyFill="1" applyBorder="1" applyAlignment="1">
      <alignment horizontal="center" vertical="center" wrapText="1"/>
    </xf>
    <xf numFmtId="9" fontId="10" fillId="0" borderId="0" xfId="0" applyNumberFormat="1" applyFont="1" applyFill="1" applyBorder="1" applyAlignment="1">
      <alignment horizontal="center" vertical="center"/>
    </xf>
    <xf numFmtId="9" fontId="10" fillId="0" borderId="0" xfId="0" applyNumberFormat="1" applyFont="1" applyFill="1" applyBorder="1" applyAlignment="1">
      <alignment horizontal="center" vertical="center" wrapText="1"/>
    </xf>
    <xf numFmtId="0" fontId="26" fillId="0" borderId="85" xfId="0" applyFont="1" applyBorder="1" applyAlignment="1">
      <alignment horizontal="center" vertical="center"/>
    </xf>
    <xf numFmtId="0" fontId="26" fillId="0" borderId="85" xfId="0" applyFont="1" applyBorder="1" applyAlignment="1">
      <alignment horizontal="center" vertical="center" wrapText="1"/>
    </xf>
    <xf numFmtId="0" fontId="37" fillId="0" borderId="85" xfId="0" applyFont="1" applyBorder="1" applyAlignment="1">
      <alignment horizontal="center" vertical="center" wrapText="1"/>
    </xf>
    <xf numFmtId="9" fontId="37" fillId="0" borderId="85" xfId="0" applyNumberFormat="1" applyFont="1" applyBorder="1" applyAlignment="1">
      <alignment horizontal="center" vertical="center" wrapText="1"/>
    </xf>
    <xf numFmtId="0" fontId="26" fillId="0" borderId="98" xfId="0" applyFont="1" applyBorder="1" applyAlignment="1">
      <alignment horizontal="center" vertical="center"/>
    </xf>
    <xf numFmtId="0" fontId="26" fillId="0" borderId="98" xfId="0" applyFont="1" applyBorder="1" applyAlignment="1">
      <alignment horizontal="center" vertical="center" wrapText="1"/>
    </xf>
    <xf numFmtId="0" fontId="37" fillId="0" borderId="98" xfId="0" applyFont="1" applyBorder="1" applyAlignment="1">
      <alignment horizontal="center" vertical="center" wrapText="1"/>
    </xf>
    <xf numFmtId="9" fontId="37" fillId="0" borderId="98" xfId="0" applyNumberFormat="1" applyFont="1" applyBorder="1" applyAlignment="1">
      <alignment horizontal="center" vertical="center" wrapText="1"/>
    </xf>
    <xf numFmtId="3" fontId="26" fillId="0" borderId="98" xfId="0" applyNumberFormat="1" applyFont="1" applyBorder="1" applyAlignment="1">
      <alignment horizontal="center" vertical="center" wrapText="1"/>
    </xf>
    <xf numFmtId="3" fontId="37" fillId="0" borderId="98" xfId="0" applyNumberFormat="1" applyFont="1" applyBorder="1" applyAlignment="1">
      <alignment horizontal="center" vertical="center" wrapText="1"/>
    </xf>
    <xf numFmtId="0" fontId="26" fillId="0" borderId="174" xfId="0" applyFont="1" applyBorder="1" applyAlignment="1">
      <alignment horizontal="center" vertical="center"/>
    </xf>
    <xf numFmtId="0" fontId="26" fillId="0" borderId="174" xfId="0" applyFont="1" applyBorder="1" applyAlignment="1">
      <alignment horizontal="center" vertical="center" wrapText="1"/>
    </xf>
    <xf numFmtId="0" fontId="37" fillId="0" borderId="174" xfId="0" applyFont="1" applyBorder="1" applyAlignment="1">
      <alignment horizontal="center" vertical="center" wrapText="1"/>
    </xf>
    <xf numFmtId="9" fontId="37" fillId="0" borderId="175" xfId="0" applyNumberFormat="1" applyFont="1" applyBorder="1" applyAlignment="1">
      <alignment horizontal="center" vertical="center" wrapText="1"/>
    </xf>
    <xf numFmtId="3" fontId="37" fillId="0" borderId="44" xfId="0" applyNumberFormat="1" applyFont="1" applyBorder="1" applyAlignment="1">
      <alignment horizontal="center" vertical="center"/>
    </xf>
    <xf numFmtId="3" fontId="37" fillId="0" borderId="44" xfId="0" applyNumberFormat="1" applyFont="1" applyBorder="1" applyAlignment="1">
      <alignment horizontal="center" vertical="center" wrapText="1"/>
    </xf>
    <xf numFmtId="0" fontId="37" fillId="0" borderId="44" xfId="0" applyFont="1" applyBorder="1" applyAlignment="1">
      <alignment horizontal="center" vertical="center" wrapText="1"/>
    </xf>
    <xf numFmtId="9" fontId="37" fillId="0" borderId="43" xfId="0" applyNumberFormat="1" applyFont="1" applyBorder="1" applyAlignment="1">
      <alignment horizontal="center" vertical="center" wrapText="1"/>
    </xf>
    <xf numFmtId="9" fontId="37" fillId="0" borderId="43" xfId="0" applyNumberFormat="1" applyFont="1" applyBorder="1" applyAlignment="1">
      <alignment horizontal="center" vertical="center"/>
    </xf>
    <xf numFmtId="0" fontId="11" fillId="10" borderId="37" xfId="0" applyFont="1" applyFill="1" applyBorder="1" applyAlignment="1">
      <alignment horizontal="left" vertical="center" wrapText="1" readingOrder="1"/>
    </xf>
    <xf numFmtId="0" fontId="11" fillId="10" borderId="37" xfId="0" applyFont="1" applyFill="1" applyBorder="1" applyAlignment="1">
      <alignment horizontal="center" vertical="center" wrapText="1" readingOrder="1"/>
    </xf>
    <xf numFmtId="0" fontId="8" fillId="0" borderId="71" xfId="0" applyFont="1" applyBorder="1"/>
    <xf numFmtId="0" fontId="23" fillId="0" borderId="26" xfId="0" applyFont="1" applyBorder="1" applyAlignment="1">
      <alignment horizontal="left" vertical="center" wrapText="1" readingOrder="1"/>
    </xf>
    <xf numFmtId="0" fontId="21" fillId="0" borderId="26" xfId="0" applyFont="1" applyBorder="1" applyAlignment="1">
      <alignment horizontal="left" vertical="center" wrapText="1" readingOrder="1"/>
    </xf>
    <xf numFmtId="0" fontId="23" fillId="0" borderId="14" xfId="0" applyFont="1" applyBorder="1" applyAlignment="1">
      <alignment horizontal="left" vertical="center" wrapText="1" readingOrder="1"/>
    </xf>
    <xf numFmtId="165" fontId="23" fillId="0" borderId="15" xfId="0" applyNumberFormat="1" applyFont="1" applyFill="1" applyBorder="1" applyAlignment="1">
      <alignment horizontal="center" vertical="center" wrapText="1" readingOrder="1"/>
    </xf>
    <xf numFmtId="9" fontId="21" fillId="5" borderId="11" xfId="0" applyNumberFormat="1" applyFont="1" applyFill="1" applyBorder="1" applyAlignment="1">
      <alignment horizontal="center" vertical="center" wrapText="1" readingOrder="1"/>
    </xf>
    <xf numFmtId="9" fontId="21" fillId="0" borderId="11" xfId="0" applyNumberFormat="1" applyFont="1" applyFill="1" applyBorder="1" applyAlignment="1">
      <alignment horizontal="center" vertical="center" wrapText="1" readingOrder="1"/>
    </xf>
    <xf numFmtId="0" fontId="21" fillId="0" borderId="14" xfId="0" applyFont="1" applyBorder="1" applyAlignment="1">
      <alignment horizontal="left" vertical="center" wrapText="1" readingOrder="1"/>
    </xf>
    <xf numFmtId="1" fontId="21" fillId="5" borderId="11" xfId="0" applyNumberFormat="1" applyFont="1" applyFill="1" applyBorder="1" applyAlignment="1">
      <alignment horizontal="center" vertical="center" wrapText="1" readingOrder="1"/>
    </xf>
    <xf numFmtId="1" fontId="21" fillId="0" borderId="11" xfId="0" applyNumberFormat="1" applyFont="1" applyFill="1" applyBorder="1" applyAlignment="1">
      <alignment horizontal="center" vertical="center" wrapText="1" readingOrder="1"/>
    </xf>
    <xf numFmtId="0" fontId="8" fillId="0" borderId="0" xfId="0" applyFont="1" applyBorder="1" applyAlignment="1">
      <alignment horizontal="center" vertical="center"/>
    </xf>
    <xf numFmtId="1" fontId="21" fillId="0" borderId="15" xfId="0" applyNumberFormat="1" applyFont="1" applyFill="1" applyBorder="1" applyAlignment="1">
      <alignment horizontal="center" vertical="center" wrapText="1" readingOrder="1"/>
    </xf>
    <xf numFmtId="1" fontId="21" fillId="0" borderId="36" xfId="0" applyNumberFormat="1" applyFont="1" applyFill="1" applyBorder="1" applyAlignment="1">
      <alignment horizontal="center" vertical="center" wrapText="1" readingOrder="1"/>
    </xf>
    <xf numFmtId="9" fontId="21" fillId="0" borderId="36" xfId="0" applyNumberFormat="1" applyFont="1" applyFill="1" applyBorder="1" applyAlignment="1">
      <alignment horizontal="center" vertical="center" wrapText="1" readingOrder="1"/>
    </xf>
    <xf numFmtId="0" fontId="26" fillId="0" borderId="17" xfId="0" applyFont="1" applyBorder="1" applyAlignment="1">
      <alignment horizontal="left" vertical="center" wrapText="1" readingOrder="1"/>
    </xf>
    <xf numFmtId="0" fontId="26" fillId="0" borderId="7" xfId="0" applyFont="1" applyBorder="1" applyAlignment="1">
      <alignment horizontal="left" vertical="center" wrapText="1" readingOrder="1"/>
    </xf>
    <xf numFmtId="1" fontId="21" fillId="0" borderId="0" xfId="0" applyNumberFormat="1" applyFont="1" applyFill="1" applyBorder="1" applyAlignment="1">
      <alignment horizontal="center" vertical="center" wrapText="1" readingOrder="1"/>
    </xf>
    <xf numFmtId="9" fontId="21" fillId="0" borderId="0" xfId="0" applyNumberFormat="1" applyFont="1" applyFill="1" applyBorder="1" applyAlignment="1">
      <alignment horizontal="center" vertical="center" wrapText="1" readingOrder="1"/>
    </xf>
    <xf numFmtId="165" fontId="23" fillId="0" borderId="36" xfId="0" applyNumberFormat="1" applyFont="1" applyFill="1" applyBorder="1" applyAlignment="1">
      <alignment horizontal="center" vertical="center" wrapText="1" readingOrder="1"/>
    </xf>
    <xf numFmtId="166" fontId="21" fillId="5" borderId="71" xfId="0" applyNumberFormat="1" applyFont="1" applyFill="1" applyBorder="1" applyAlignment="1">
      <alignment horizontal="center" vertical="center" wrapText="1" readingOrder="1"/>
    </xf>
    <xf numFmtId="0" fontId="42" fillId="0" borderId="0" xfId="0" applyFont="1" applyAlignment="1">
      <alignment vertical="center"/>
    </xf>
    <xf numFmtId="0" fontId="10" fillId="0" borderId="0" xfId="0" applyFont="1" applyFill="1" applyAlignment="1">
      <alignment horizontal="center" vertical="center"/>
    </xf>
    <xf numFmtId="0" fontId="46" fillId="0" borderId="0" xfId="0" applyFont="1"/>
    <xf numFmtId="0" fontId="45" fillId="0" borderId="0" xfId="4" applyFont="1"/>
    <xf numFmtId="0" fontId="8" fillId="4" borderId="0" xfId="0" applyFont="1" applyFill="1"/>
    <xf numFmtId="0" fontId="37" fillId="0" borderId="0" xfId="0" applyFont="1" applyAlignment="1">
      <alignment vertical="center" wrapText="1"/>
    </xf>
    <xf numFmtId="0" fontId="26" fillId="0" borderId="28" xfId="0" applyFont="1" applyBorder="1" applyAlignment="1">
      <alignment wrapText="1"/>
    </xf>
    <xf numFmtId="0" fontId="11" fillId="10" borderId="29" xfId="0" applyFont="1" applyFill="1" applyBorder="1" applyAlignment="1">
      <alignment horizontal="center" vertical="center" wrapText="1" readingOrder="1"/>
    </xf>
    <xf numFmtId="0" fontId="11" fillId="11" borderId="29" xfId="0" applyFont="1" applyFill="1" applyBorder="1" applyAlignment="1">
      <alignment horizontal="center" vertical="center" wrapText="1" readingOrder="1"/>
    </xf>
    <xf numFmtId="0" fontId="11" fillId="13" borderId="30" xfId="0" applyFont="1" applyFill="1" applyBorder="1" applyAlignment="1">
      <alignment horizontal="center" vertical="center" wrapText="1" readingOrder="1"/>
    </xf>
    <xf numFmtId="0" fontId="11" fillId="10" borderId="31" xfId="0" applyFont="1" applyFill="1" applyBorder="1" applyAlignment="1">
      <alignment horizontal="center" vertical="center" wrapText="1" readingOrder="1"/>
    </xf>
    <xf numFmtId="0" fontId="11" fillId="10" borderId="29" xfId="0" applyFont="1" applyFill="1" applyBorder="1" applyAlignment="1">
      <alignment horizontal="left" vertical="center" wrapText="1" readingOrder="1"/>
    </xf>
    <xf numFmtId="0" fontId="47" fillId="0" borderId="0" xfId="4" applyFont="1" applyBorder="1" applyAlignment="1">
      <alignment horizontal="center" vertical="center"/>
    </xf>
    <xf numFmtId="0" fontId="47" fillId="0" borderId="176" xfId="4" applyFont="1" applyBorder="1" applyAlignment="1">
      <alignment horizontal="center" vertical="center"/>
    </xf>
    <xf numFmtId="0" fontId="47" fillId="5" borderId="184" xfId="4" applyFont="1" applyFill="1" applyBorder="1" applyAlignment="1">
      <alignment horizontal="center" vertical="center"/>
    </xf>
    <xf numFmtId="0" fontId="8" fillId="0" borderId="0" xfId="0" applyFont="1" applyFill="1" applyBorder="1" applyAlignment="1">
      <alignment horizontal="center" vertical="center"/>
    </xf>
    <xf numFmtId="0" fontId="8" fillId="0" borderId="176" xfId="0" applyFont="1" applyFill="1" applyBorder="1" applyAlignment="1">
      <alignment horizontal="center" vertical="center"/>
    </xf>
    <xf numFmtId="0" fontId="47" fillId="0" borderId="184" xfId="4" applyFont="1" applyBorder="1" applyAlignment="1">
      <alignment horizontal="center" vertical="center"/>
    </xf>
    <xf numFmtId="0" fontId="47" fillId="5" borderId="0" xfId="4" applyFont="1" applyFill="1" applyBorder="1" applyAlignment="1">
      <alignment horizontal="center" vertical="center"/>
    </xf>
    <xf numFmtId="168" fontId="37" fillId="0" borderId="197" xfId="1" applyNumberFormat="1" applyFont="1" applyFill="1" applyBorder="1" applyAlignment="1">
      <alignment horizontal="center" vertical="center" wrapText="1"/>
    </xf>
    <xf numFmtId="168" fontId="26" fillId="0" borderId="43" xfId="1" applyNumberFormat="1" applyFont="1" applyFill="1" applyBorder="1" applyAlignment="1">
      <alignment horizontal="center" vertical="center" wrapText="1"/>
    </xf>
    <xf numFmtId="0" fontId="8" fillId="12" borderId="0" xfId="0" applyFont="1" applyFill="1" applyAlignment="1">
      <alignment horizontal="left" indent="1"/>
    </xf>
    <xf numFmtId="0" fontId="37" fillId="0" borderId="19" xfId="0" applyFont="1" applyBorder="1" applyAlignment="1">
      <alignment vertical="center"/>
    </xf>
    <xf numFmtId="0" fontId="37" fillId="0" borderId="19" xfId="0" applyFont="1" applyBorder="1" applyAlignment="1">
      <alignment vertical="center" wrapText="1"/>
    </xf>
    <xf numFmtId="0" fontId="8" fillId="0" borderId="184" xfId="0" applyFont="1" applyFill="1" applyBorder="1" applyAlignment="1">
      <alignment horizontal="center" vertical="center"/>
    </xf>
    <xf numFmtId="9" fontId="37" fillId="0" borderId="85" xfId="3" applyNumberFormat="1" applyFont="1" applyFill="1" applyBorder="1" applyAlignment="1">
      <alignment horizontal="center" vertical="center" wrapText="1"/>
    </xf>
    <xf numFmtId="0" fontId="48" fillId="0" borderId="0" xfId="0" applyFont="1" applyAlignment="1">
      <alignment horizontal="justify" vertical="center" readingOrder="1"/>
    </xf>
    <xf numFmtId="176" fontId="8" fillId="0" borderId="26" xfId="0" applyNumberFormat="1" applyFont="1" applyFill="1" applyBorder="1" applyAlignment="1">
      <alignment horizontal="center" readingOrder="1"/>
    </xf>
    <xf numFmtId="0" fontId="33" fillId="2" borderId="75" xfId="0" applyFont="1" applyFill="1" applyBorder="1" applyAlignment="1">
      <alignment horizontal="left" vertical="center" wrapText="1" indent="1"/>
    </xf>
    <xf numFmtId="165" fontId="8" fillId="0" borderId="0" xfId="0" applyNumberFormat="1" applyFont="1" applyFill="1" applyAlignment="1">
      <alignment horizontal="center" vertical="center"/>
    </xf>
    <xf numFmtId="178" fontId="26" fillId="4" borderId="85" xfId="0" applyNumberFormat="1" applyFont="1" applyFill="1" applyBorder="1" applyAlignment="1">
      <alignment horizontal="center" vertical="center"/>
    </xf>
    <xf numFmtId="178" fontId="26" fillId="4" borderId="98" xfId="0" applyNumberFormat="1" applyFont="1" applyFill="1" applyBorder="1" applyAlignment="1">
      <alignment horizontal="center" vertical="center" wrapText="1"/>
    </xf>
    <xf numFmtId="178" fontId="26" fillId="4" borderId="174" xfId="0" applyNumberFormat="1" applyFont="1" applyFill="1" applyBorder="1" applyAlignment="1">
      <alignment horizontal="center" vertical="center" wrapText="1"/>
    </xf>
    <xf numFmtId="0" fontId="22" fillId="0" borderId="0" xfId="5" applyFont="1" applyFill="1" applyAlignment="1">
      <alignment vertical="center"/>
    </xf>
    <xf numFmtId="164" fontId="26" fillId="0" borderId="19" xfId="0" applyNumberFormat="1" applyFont="1" applyFill="1" applyBorder="1" applyAlignment="1">
      <alignment horizontal="center" vertical="center"/>
    </xf>
    <xf numFmtId="9" fontId="26" fillId="0" borderId="19" xfId="0" applyNumberFormat="1" applyFont="1" applyFill="1" applyBorder="1" applyAlignment="1">
      <alignment horizontal="center" vertical="center" wrapText="1"/>
    </xf>
    <xf numFmtId="0" fontId="27" fillId="0" borderId="0" xfId="0" applyFont="1" applyFill="1" applyAlignment="1">
      <alignment vertical="center"/>
    </xf>
    <xf numFmtId="0" fontId="10" fillId="0" borderId="0" xfId="0" applyFont="1" applyFill="1"/>
    <xf numFmtId="164" fontId="8" fillId="0" borderId="0" xfId="0" applyNumberFormat="1" applyFont="1" applyFill="1"/>
    <xf numFmtId="0" fontId="18" fillId="0" borderId="0" xfId="0" applyFont="1" applyFill="1" applyAlignment="1">
      <alignment horizontal="right"/>
    </xf>
    <xf numFmtId="0" fontId="8" fillId="0" borderId="0" xfId="0" applyFont="1" applyFill="1" applyAlignment="1">
      <alignment horizontal="center" vertical="center"/>
    </xf>
    <xf numFmtId="166" fontId="39" fillId="0" borderId="0" xfId="0" applyNumberFormat="1" applyFont="1" applyFill="1" applyBorder="1" applyAlignment="1">
      <alignment horizontal="right" vertical="center" wrapText="1" readingOrder="1"/>
    </xf>
    <xf numFmtId="166" fontId="40" fillId="0" borderId="0" xfId="0" applyNumberFormat="1" applyFont="1" applyFill="1" applyBorder="1" applyAlignment="1">
      <alignment horizontal="right" vertical="center" wrapText="1" readingOrder="1"/>
    </xf>
    <xf numFmtId="164" fontId="8" fillId="0" borderId="0" xfId="0" applyNumberFormat="1" applyFont="1" applyFill="1" applyAlignment="1">
      <alignment horizontal="right"/>
    </xf>
    <xf numFmtId="166" fontId="21" fillId="0" borderId="0" xfId="0" applyNumberFormat="1" applyFont="1" applyFill="1" applyBorder="1" applyAlignment="1">
      <alignment horizontal="right" vertical="center" wrapText="1" readingOrder="1"/>
    </xf>
    <xf numFmtId="166" fontId="23" fillId="0" borderId="0" xfId="0" applyNumberFormat="1" applyFont="1" applyFill="1" applyBorder="1" applyAlignment="1">
      <alignment horizontal="right" vertical="center" wrapText="1" readingOrder="1"/>
    </xf>
    <xf numFmtId="9" fontId="26" fillId="0" borderId="11" xfId="0" applyNumberFormat="1" applyFont="1" applyFill="1" applyBorder="1" applyAlignment="1">
      <alignment horizontal="center" vertical="center" wrapText="1"/>
    </xf>
    <xf numFmtId="0" fontId="18" fillId="0" borderId="0" xfId="0" applyFont="1" applyAlignment="1">
      <alignment horizontal="left" indent="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8" fillId="0" borderId="0" xfId="0" applyFont="1" applyAlignment="1">
      <alignment horizontal="left" indent="1"/>
    </xf>
    <xf numFmtId="0" fontId="8" fillId="0" borderId="0" xfId="0" applyFont="1" applyAlignment="1">
      <alignment horizontal="left" wrapText="1" indent="1"/>
    </xf>
    <xf numFmtId="0" fontId="7" fillId="0" borderId="0" xfId="6" applyFont="1"/>
    <xf numFmtId="0" fontId="8" fillId="0" borderId="0" xfId="6" applyFont="1"/>
    <xf numFmtId="0" fontId="29" fillId="0" borderId="0" xfId="6" applyFont="1"/>
    <xf numFmtId="0" fontId="37" fillId="0" borderId="231" xfId="6" applyFont="1" applyFill="1" applyBorder="1" applyAlignment="1">
      <alignment horizontal="center" vertical="center" wrapText="1" readingOrder="1"/>
    </xf>
    <xf numFmtId="0" fontId="37" fillId="0" borderId="232" xfId="6" applyFont="1" applyFill="1" applyBorder="1" applyAlignment="1">
      <alignment horizontal="center" vertical="center" wrapText="1" readingOrder="1"/>
    </xf>
    <xf numFmtId="0" fontId="11" fillId="11" borderId="233" xfId="6" applyFont="1" applyFill="1" applyBorder="1" applyAlignment="1">
      <alignment horizontal="center" vertical="center" wrapText="1" readingOrder="1"/>
    </xf>
    <xf numFmtId="0" fontId="51" fillId="11" borderId="230" xfId="6" applyFont="1" applyFill="1" applyBorder="1" applyAlignment="1">
      <alignment horizontal="center" vertical="center" wrapText="1" readingOrder="1"/>
    </xf>
    <xf numFmtId="0" fontId="8" fillId="0" borderId="0" xfId="6" applyFont="1" applyFill="1"/>
    <xf numFmtId="178" fontId="37" fillId="0" borderId="245" xfId="6" applyNumberFormat="1" applyFont="1" applyFill="1" applyBorder="1" applyAlignment="1">
      <alignment horizontal="center" vertical="center" wrapText="1" readingOrder="1"/>
    </xf>
    <xf numFmtId="178" fontId="37" fillId="0" borderId="246" xfId="6" applyNumberFormat="1" applyFont="1" applyFill="1" applyBorder="1" applyAlignment="1">
      <alignment horizontal="center" vertical="center" wrapText="1" readingOrder="1"/>
    </xf>
    <xf numFmtId="9" fontId="11" fillId="11" borderId="248" xfId="6" applyNumberFormat="1" applyFont="1" applyFill="1" applyBorder="1" applyAlignment="1">
      <alignment horizontal="center" vertical="center" wrapText="1" readingOrder="1"/>
    </xf>
    <xf numFmtId="165" fontId="15" fillId="2" borderId="197" xfId="6" applyNumberFormat="1" applyFont="1" applyFill="1" applyBorder="1" applyAlignment="1">
      <alignment horizontal="center" vertical="center" wrapText="1" readingOrder="1"/>
    </xf>
    <xf numFmtId="0" fontId="26" fillId="0" borderId="0" xfId="6" applyFont="1"/>
    <xf numFmtId="0" fontId="24" fillId="0" borderId="0" xfId="6" applyFont="1"/>
    <xf numFmtId="0" fontId="12" fillId="0" borderId="0" xfId="6" applyFont="1" applyFill="1" applyBorder="1"/>
    <xf numFmtId="0" fontId="8" fillId="0" borderId="0" xfId="6" applyFont="1" applyFill="1" applyBorder="1"/>
    <xf numFmtId="178" fontId="12" fillId="0" borderId="0" xfId="6" applyNumberFormat="1" applyFont="1" applyAlignment="1">
      <alignment horizontal="left"/>
    </xf>
    <xf numFmtId="178" fontId="12" fillId="0" borderId="0" xfId="6" applyNumberFormat="1" applyFont="1"/>
    <xf numFmtId="0" fontId="18" fillId="0" borderId="0" xfId="0" applyFont="1" applyAlignment="1">
      <alignment horizontal="left" indent="1"/>
    </xf>
    <xf numFmtId="0" fontId="11" fillId="11" borderId="21" xfId="0" applyFont="1" applyFill="1" applyBorder="1" applyAlignment="1">
      <alignment horizontal="center" vertical="center" wrapText="1" readingOrder="1"/>
    </xf>
    <xf numFmtId="0" fontId="11" fillId="11" borderId="64" xfId="0" applyFont="1" applyFill="1" applyBorder="1" applyAlignment="1">
      <alignment horizontal="center" vertical="center" wrapText="1"/>
    </xf>
    <xf numFmtId="0" fontId="11" fillId="11" borderId="64" xfId="0" applyFont="1" applyFill="1" applyBorder="1" applyAlignment="1">
      <alignment horizontal="center" vertical="center" wrapText="1" readingOrder="1"/>
    </xf>
    <xf numFmtId="0" fontId="11" fillId="11" borderId="131" xfId="0" applyFont="1" applyFill="1" applyBorder="1" applyAlignment="1">
      <alignment horizontal="center" vertical="center" wrapText="1" readingOrder="1"/>
    </xf>
    <xf numFmtId="0" fontId="11" fillId="11" borderId="135" xfId="0" applyFont="1" applyFill="1" applyBorder="1" applyAlignment="1">
      <alignment horizontal="center" vertical="center" wrapText="1" readingOrder="1"/>
    </xf>
    <xf numFmtId="0" fontId="11" fillId="11" borderId="37" xfId="0" applyFont="1" applyFill="1" applyBorder="1" applyAlignment="1">
      <alignment horizontal="left" vertical="center" wrapText="1" readingOrder="1"/>
    </xf>
    <xf numFmtId="0" fontId="11" fillId="11" borderId="37" xfId="0" applyFont="1" applyFill="1" applyBorder="1" applyAlignment="1">
      <alignment horizontal="center" vertical="center" wrapText="1" readingOrder="1"/>
    </xf>
    <xf numFmtId="166" fontId="10" fillId="0" borderId="0" xfId="0" applyNumberFormat="1" applyFont="1" applyFill="1" applyBorder="1" applyAlignment="1">
      <alignment horizontal="right" vertical="center" wrapText="1" readingOrder="1"/>
    </xf>
    <xf numFmtId="166" fontId="26" fillId="0" borderId="0" xfId="0" applyNumberFormat="1" applyFont="1" applyFill="1" applyBorder="1" applyAlignment="1">
      <alignment horizontal="right" vertical="center" wrapText="1" readingOrder="1"/>
    </xf>
    <xf numFmtId="166" fontId="37" fillId="0" borderId="0" xfId="0" applyNumberFormat="1" applyFont="1" applyFill="1" applyBorder="1" applyAlignment="1">
      <alignment horizontal="right" vertical="center" wrapText="1" readingOrder="1"/>
    </xf>
    <xf numFmtId="0" fontId="26" fillId="0" borderId="0" xfId="5" applyFont="1" applyFill="1" applyAlignment="1">
      <alignment vertical="center"/>
    </xf>
    <xf numFmtId="0" fontId="43" fillId="11" borderId="64" xfId="0" applyFont="1" applyFill="1" applyBorder="1" applyAlignment="1">
      <alignment horizontal="center" vertical="center" wrapText="1" readingOrder="1"/>
    </xf>
    <xf numFmtId="0" fontId="26" fillId="0" borderId="62" xfId="0" applyFont="1" applyFill="1" applyBorder="1" applyAlignment="1">
      <alignment horizontal="left" vertical="center" wrapText="1" readingOrder="1"/>
    </xf>
    <xf numFmtId="165" fontId="26" fillId="0" borderId="56" xfId="0" applyNumberFormat="1" applyFont="1" applyFill="1" applyBorder="1" applyAlignment="1">
      <alignment horizontal="center" vertical="center" wrapText="1"/>
    </xf>
    <xf numFmtId="9" fontId="26" fillId="0" borderId="54" xfId="0" applyNumberFormat="1" applyFont="1" applyFill="1" applyBorder="1" applyAlignment="1">
      <alignment horizontal="center" vertical="center" wrapText="1"/>
    </xf>
    <xf numFmtId="170" fontId="8" fillId="0" borderId="0" xfId="0" applyNumberFormat="1" applyFont="1" applyAlignment="1">
      <alignment vertical="center"/>
    </xf>
    <xf numFmtId="0" fontId="37" fillId="0" borderId="19" xfId="0" applyFont="1" applyFill="1" applyBorder="1" applyAlignment="1">
      <alignment vertical="center"/>
    </xf>
    <xf numFmtId="164" fontId="37" fillId="0" borderId="19" xfId="0" applyNumberFormat="1" applyFont="1" applyFill="1" applyBorder="1" applyAlignment="1">
      <alignment horizontal="center" vertical="center"/>
    </xf>
    <xf numFmtId="0" fontId="33" fillId="2" borderId="76" xfId="0" applyFont="1" applyFill="1" applyBorder="1" applyAlignment="1">
      <alignment horizontal="left" vertical="center" wrapText="1" indent="1"/>
    </xf>
    <xf numFmtId="0" fontId="33" fillId="2" borderId="72" xfId="0" applyFont="1" applyFill="1" applyBorder="1" applyAlignment="1">
      <alignment horizontal="left" vertical="center" wrapText="1" indent="1"/>
    </xf>
    <xf numFmtId="0" fontId="18" fillId="0" borderId="0" xfId="0" applyFont="1" applyAlignment="1">
      <alignment horizontal="left" indent="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18" fillId="0" borderId="0" xfId="0" applyFont="1" applyAlignment="1">
      <alignment horizontal="left" vertical="top" wrapText="1" indent="1"/>
    </xf>
    <xf numFmtId="0" fontId="18" fillId="0" borderId="0" xfId="0" applyFont="1" applyFill="1" applyAlignment="1">
      <alignment horizontal="left" vertical="center" wrapText="1" indent="1"/>
    </xf>
    <xf numFmtId="0" fontId="18" fillId="0" borderId="0" xfId="0" applyFont="1" applyAlignment="1">
      <alignment horizontal="left" vertical="top" indent="1"/>
    </xf>
    <xf numFmtId="0" fontId="8" fillId="12" borderId="0" xfId="0" applyFont="1" applyFill="1" applyAlignment="1">
      <alignment horizontal="left" indent="1"/>
    </xf>
    <xf numFmtId="0" fontId="19" fillId="2" borderId="0" xfId="0" applyFont="1" applyFill="1" applyBorder="1" applyAlignment="1">
      <alignment horizontal="left" vertical="center" readingOrder="1"/>
    </xf>
    <xf numFmtId="0" fontId="37" fillId="2" borderId="73" xfId="0" applyFont="1" applyFill="1" applyBorder="1" applyAlignment="1">
      <alignment horizontal="left" vertical="center" wrapText="1" indent="1" readingOrder="1"/>
    </xf>
    <xf numFmtId="0" fontId="37" fillId="2" borderId="73" xfId="0" applyFont="1" applyFill="1" applyBorder="1" applyAlignment="1">
      <alignment horizontal="center" vertical="center" wrapText="1" readingOrder="1"/>
    </xf>
    <xf numFmtId="164" fontId="37" fillId="2" borderId="73" xfId="0" applyNumberFormat="1" applyFont="1" applyFill="1" applyBorder="1" applyAlignment="1">
      <alignment horizontal="center" vertical="center" wrapText="1" readingOrder="1"/>
    </xf>
    <xf numFmtId="164" fontId="37" fillId="0" borderId="73" xfId="0" applyNumberFormat="1" applyFont="1" applyFill="1" applyBorder="1" applyAlignment="1">
      <alignment horizontal="center" vertical="center" wrapText="1" readingOrder="1"/>
    </xf>
    <xf numFmtId="0" fontId="26" fillId="2" borderId="74" xfId="0" applyFont="1" applyFill="1" applyBorder="1" applyAlignment="1">
      <alignment horizontal="left" vertical="center" wrapText="1" indent="1" readingOrder="1"/>
    </xf>
    <xf numFmtId="166" fontId="26" fillId="5" borderId="74" xfId="0" applyNumberFormat="1" applyFont="1" applyFill="1" applyBorder="1" applyAlignment="1">
      <alignment horizontal="center" vertical="center" wrapText="1" readingOrder="1"/>
    </xf>
    <xf numFmtId="166" fontId="26" fillId="2" borderId="74" xfId="0" applyNumberFormat="1" applyFont="1" applyFill="1" applyBorder="1" applyAlignment="1">
      <alignment horizontal="center" vertical="center" wrapText="1" readingOrder="1"/>
    </xf>
    <xf numFmtId="166" fontId="26" fillId="0" borderId="76" xfId="0" applyNumberFormat="1" applyFont="1" applyFill="1" applyBorder="1" applyAlignment="1">
      <alignment horizontal="center" vertical="center" wrapText="1" readingOrder="1"/>
    </xf>
    <xf numFmtId="166" fontId="26" fillId="0" borderId="74" xfId="0" applyNumberFormat="1" applyFont="1" applyFill="1" applyBorder="1" applyAlignment="1">
      <alignment horizontal="center" vertical="center" wrapText="1" readingOrder="1"/>
    </xf>
    <xf numFmtId="166" fontId="26" fillId="0" borderId="75" xfId="0" applyNumberFormat="1" applyFont="1" applyFill="1" applyBorder="1" applyAlignment="1">
      <alignment horizontal="center" vertical="center" wrapText="1" readingOrder="1"/>
    </xf>
    <xf numFmtId="166" fontId="26" fillId="0" borderId="75" xfId="0" quotePrefix="1" applyNumberFormat="1" applyFont="1" applyFill="1" applyBorder="1" applyAlignment="1">
      <alignment horizontal="center" vertical="center" wrapText="1" readingOrder="1"/>
    </xf>
    <xf numFmtId="0" fontId="26" fillId="2" borderId="133" xfId="0" applyFont="1" applyFill="1" applyBorder="1" applyAlignment="1">
      <alignment horizontal="left" vertical="center" wrapText="1" indent="1" readingOrder="1"/>
    </xf>
    <xf numFmtId="178" fontId="26" fillId="2" borderId="133" xfId="0" applyNumberFormat="1" applyFont="1" applyFill="1" applyBorder="1" applyAlignment="1">
      <alignment horizontal="center" vertical="center" wrapText="1" readingOrder="1"/>
    </xf>
    <xf numFmtId="166" fontId="26" fillId="0" borderId="133" xfId="0" quotePrefix="1" applyNumberFormat="1" applyFont="1" applyFill="1" applyBorder="1" applyAlignment="1">
      <alignment horizontal="center" vertical="center" wrapText="1" readingOrder="1"/>
    </xf>
    <xf numFmtId="166" fontId="26" fillId="2" borderId="76" xfId="0" applyNumberFormat="1" applyFont="1" applyFill="1" applyBorder="1" applyAlignment="1">
      <alignment horizontal="center" vertical="center" wrapText="1" readingOrder="1"/>
    </xf>
    <xf numFmtId="0" fontId="37" fillId="0" borderId="73" xfId="0" applyFont="1" applyFill="1" applyBorder="1" applyAlignment="1">
      <alignment horizontal="center" vertical="center" wrapText="1" readingOrder="1"/>
    </xf>
    <xf numFmtId="167" fontId="37" fillId="2" borderId="73" xfId="0" applyNumberFormat="1" applyFont="1" applyFill="1" applyBorder="1" applyAlignment="1">
      <alignment horizontal="center" vertical="center" wrapText="1" readingOrder="1"/>
    </xf>
    <xf numFmtId="167" fontId="37" fillId="0" borderId="73" xfId="0" applyNumberFormat="1" applyFont="1" applyFill="1" applyBorder="1" applyAlignment="1">
      <alignment horizontal="center" vertical="center" wrapText="1" readingOrder="1"/>
    </xf>
    <xf numFmtId="0" fontId="37" fillId="2" borderId="0" xfId="0" applyFont="1" applyFill="1" applyBorder="1" applyAlignment="1">
      <alignment horizontal="left" vertical="center" wrapText="1" readingOrder="1"/>
    </xf>
    <xf numFmtId="0" fontId="37" fillId="8" borderId="0" xfId="0" applyFont="1" applyFill="1" applyBorder="1" applyAlignment="1">
      <alignment horizontal="left" vertical="center" wrapText="1" readingOrder="1"/>
    </xf>
    <xf numFmtId="0" fontId="26" fillId="2" borderId="2" xfId="0" applyFont="1" applyFill="1" applyBorder="1" applyAlignment="1">
      <alignment horizontal="left" vertical="center" wrapText="1" indent="1" readingOrder="1"/>
    </xf>
    <xf numFmtId="176" fontId="26" fillId="2" borderId="2" xfId="0" applyNumberFormat="1" applyFont="1" applyFill="1" applyBorder="1" applyAlignment="1">
      <alignment horizontal="center" vertical="center" wrapText="1" readingOrder="1"/>
    </xf>
    <xf numFmtId="175" fontId="26" fillId="0" borderId="2" xfId="0" applyNumberFormat="1" applyFont="1" applyFill="1" applyBorder="1" applyAlignment="1">
      <alignment horizontal="center" vertical="center" wrapText="1" readingOrder="1"/>
    </xf>
    <xf numFmtId="179" fontId="26" fillId="0" borderId="2" xfId="0" applyNumberFormat="1" applyFont="1" applyFill="1" applyBorder="1" applyAlignment="1">
      <alignment horizontal="center" vertical="center" wrapText="1" readingOrder="1"/>
    </xf>
    <xf numFmtId="0" fontId="26" fillId="0" borderId="2" xfId="0" applyFont="1" applyFill="1" applyBorder="1" applyAlignment="1">
      <alignment horizontal="center" vertical="center" wrapText="1" readingOrder="1"/>
    </xf>
    <xf numFmtId="0" fontId="26" fillId="5" borderId="2" xfId="0" applyFont="1" applyFill="1" applyBorder="1" applyAlignment="1">
      <alignment horizontal="center" vertical="center" wrapText="1" readingOrder="1"/>
    </xf>
    <xf numFmtId="0" fontId="26" fillId="2" borderId="2" xfId="0" applyFont="1" applyFill="1" applyBorder="1" applyAlignment="1">
      <alignment horizontal="center" vertical="center" wrapText="1" readingOrder="1"/>
    </xf>
    <xf numFmtId="164" fontId="26" fillId="2" borderId="2" xfId="0" applyNumberFormat="1" applyFont="1" applyFill="1" applyBorder="1" applyAlignment="1">
      <alignment horizontal="center" vertical="center" wrapText="1" readingOrder="1"/>
    </xf>
    <xf numFmtId="0" fontId="26" fillId="0" borderId="2" xfId="0" applyFont="1" applyFill="1" applyBorder="1" applyAlignment="1">
      <alignment horizontal="left" vertical="center" wrapText="1" indent="1" readingOrder="1"/>
    </xf>
    <xf numFmtId="164" fontId="26" fillId="0" borderId="2" xfId="0" applyNumberFormat="1" applyFont="1" applyFill="1" applyBorder="1" applyAlignment="1">
      <alignment horizontal="center" vertical="center" wrapText="1" readingOrder="1"/>
    </xf>
    <xf numFmtId="0" fontId="19" fillId="2" borderId="72" xfId="0" applyFont="1" applyFill="1" applyBorder="1" applyAlignment="1">
      <alignment horizontal="left" vertical="center" wrapText="1"/>
    </xf>
    <xf numFmtId="0" fontId="37" fillId="0" borderId="73" xfId="0" applyFont="1" applyFill="1" applyBorder="1" applyAlignment="1">
      <alignment horizontal="left" vertical="center" wrapText="1"/>
    </xf>
    <xf numFmtId="164" fontId="37" fillId="0" borderId="65" xfId="0" applyNumberFormat="1" applyFont="1" applyFill="1" applyBorder="1" applyAlignment="1">
      <alignment horizontal="center" vertical="center" wrapText="1"/>
    </xf>
    <xf numFmtId="0" fontId="26" fillId="0" borderId="74" xfId="0" applyFont="1" applyFill="1" applyBorder="1" applyAlignment="1">
      <alignment horizontal="left" vertical="center" wrapText="1" indent="1"/>
    </xf>
    <xf numFmtId="166" fontId="26" fillId="0" borderId="69" xfId="0" applyNumberFormat="1" applyFont="1" applyFill="1" applyBorder="1" applyAlignment="1">
      <alignment horizontal="center" vertical="center" wrapText="1"/>
    </xf>
    <xf numFmtId="0" fontId="26" fillId="0" borderId="75" xfId="0" applyFont="1" applyFill="1" applyBorder="1" applyAlignment="1">
      <alignment horizontal="left" vertical="center" wrapText="1" indent="1"/>
    </xf>
    <xf numFmtId="166" fontId="26" fillId="0" borderId="42" xfId="0" applyNumberFormat="1" applyFont="1" applyFill="1" applyBorder="1" applyAlignment="1">
      <alignment horizontal="center" vertical="center" wrapText="1"/>
    </xf>
    <xf numFmtId="166" fontId="37" fillId="0" borderId="41" xfId="0" applyNumberFormat="1" applyFont="1" applyFill="1" applyBorder="1" applyAlignment="1">
      <alignment horizontal="center" vertical="center" wrapText="1"/>
    </xf>
    <xf numFmtId="0" fontId="37" fillId="0" borderId="52" xfId="0" applyFont="1" applyBorder="1" applyAlignment="1">
      <alignment horizontal="left" vertical="center" wrapText="1"/>
    </xf>
    <xf numFmtId="165" fontId="37" fillId="0" borderId="9" xfId="0" applyNumberFormat="1" applyFont="1" applyFill="1" applyBorder="1" applyAlignment="1">
      <alignment horizontal="center" vertical="center" wrapText="1"/>
    </xf>
    <xf numFmtId="165" fontId="37" fillId="0" borderId="79" xfId="0" applyNumberFormat="1" applyFont="1" applyFill="1" applyBorder="1" applyAlignment="1">
      <alignment horizontal="center" vertical="center" wrapText="1"/>
    </xf>
    <xf numFmtId="0" fontId="26" fillId="0" borderId="80" xfId="0" applyFont="1" applyBorder="1" applyAlignment="1">
      <alignment horizontal="left" vertical="center" wrapText="1" indent="1"/>
    </xf>
    <xf numFmtId="0" fontId="26" fillId="0" borderId="48" xfId="0" applyFont="1" applyBorder="1" applyAlignment="1">
      <alignment horizontal="left" vertical="center" wrapText="1" indent="1"/>
    </xf>
    <xf numFmtId="0" fontId="26" fillId="0" borderId="82" xfId="0" applyFont="1" applyBorder="1" applyAlignment="1">
      <alignment horizontal="left" vertical="center" wrapText="1" indent="1"/>
    </xf>
    <xf numFmtId="165" fontId="26" fillId="0" borderId="15" xfId="0" applyNumberFormat="1" applyFont="1" applyFill="1" applyBorder="1" applyAlignment="1">
      <alignment horizontal="center" vertical="center" wrapText="1"/>
    </xf>
    <xf numFmtId="165" fontId="26" fillId="0" borderId="83" xfId="0" applyNumberFormat="1" applyFont="1" applyFill="1" applyBorder="1" applyAlignment="1">
      <alignment horizontal="center" vertical="center" wrapText="1"/>
    </xf>
    <xf numFmtId="0" fontId="26" fillId="0" borderId="51" xfId="0" applyFont="1" applyBorder="1" applyAlignment="1">
      <alignment horizontal="left" vertical="center" wrapText="1" indent="1"/>
    </xf>
    <xf numFmtId="165" fontId="26" fillId="0" borderId="12" xfId="0" applyNumberFormat="1" applyFont="1" applyFill="1" applyBorder="1" applyAlignment="1">
      <alignment horizontal="center" vertical="center" wrapText="1"/>
    </xf>
    <xf numFmtId="165" fontId="37" fillId="3" borderId="13" xfId="0" applyNumberFormat="1" applyFont="1" applyFill="1" applyBorder="1" applyAlignment="1">
      <alignment horizontal="center" vertical="center" wrapText="1"/>
    </xf>
    <xf numFmtId="165" fontId="37" fillId="3" borderId="79" xfId="0" applyNumberFormat="1" applyFont="1" applyFill="1" applyBorder="1" applyAlignment="1">
      <alignment horizontal="center" vertical="center" wrapText="1"/>
    </xf>
    <xf numFmtId="165" fontId="26" fillId="5" borderId="15" xfId="0" applyNumberFormat="1" applyFont="1" applyFill="1" applyBorder="1" applyAlignment="1">
      <alignment horizontal="center" vertical="center" wrapText="1"/>
    </xf>
    <xf numFmtId="165" fontId="26" fillId="0" borderId="84" xfId="0" applyNumberFormat="1" applyFont="1" applyFill="1" applyBorder="1" applyAlignment="1">
      <alignment horizontal="center" vertical="center" wrapText="1"/>
    </xf>
    <xf numFmtId="0" fontId="19" fillId="2" borderId="71" xfId="0" applyFont="1" applyFill="1" applyBorder="1" applyAlignment="1">
      <alignment horizontal="left" vertical="center" wrapText="1"/>
    </xf>
    <xf numFmtId="0" fontId="37" fillId="0" borderId="0" xfId="0" applyFont="1" applyBorder="1" applyAlignment="1">
      <alignment horizontal="left" vertical="center" wrapText="1"/>
    </xf>
    <xf numFmtId="0" fontId="37" fillId="2" borderId="85" xfId="0" applyFont="1" applyFill="1" applyBorder="1" applyAlignment="1">
      <alignment horizontal="center" vertical="center" wrapText="1"/>
    </xf>
    <xf numFmtId="166" fontId="26" fillId="0" borderId="46" xfId="0" applyNumberFormat="1" applyFont="1" applyFill="1" applyBorder="1" applyAlignment="1">
      <alignment horizontal="center" vertical="center" wrapText="1"/>
    </xf>
    <xf numFmtId="166" fontId="26" fillId="0" borderId="45" xfId="0" applyNumberFormat="1" applyFont="1" applyFill="1" applyBorder="1" applyAlignment="1">
      <alignment horizontal="center" vertical="center" wrapText="1"/>
    </xf>
    <xf numFmtId="0" fontId="37" fillId="0" borderId="74" xfId="0" applyFont="1" applyFill="1" applyBorder="1" applyAlignment="1">
      <alignment horizontal="left" vertical="center" wrapText="1"/>
    </xf>
    <xf numFmtId="165" fontId="26" fillId="5" borderId="69" xfId="0" applyNumberFormat="1" applyFont="1" applyFill="1" applyBorder="1" applyAlignment="1">
      <alignment horizontal="center" vertical="center" wrapText="1"/>
    </xf>
    <xf numFmtId="0" fontId="26" fillId="2" borderId="75" xfId="0" applyFont="1" applyFill="1" applyBorder="1" applyAlignment="1">
      <alignment horizontal="left" vertical="center" wrapText="1" indent="1"/>
    </xf>
    <xf numFmtId="166" fontId="26" fillId="5" borderId="42" xfId="0" applyNumberFormat="1" applyFont="1" applyFill="1" applyBorder="1" applyAlignment="1">
      <alignment horizontal="center" vertical="center" wrapText="1"/>
    </xf>
    <xf numFmtId="0" fontId="26" fillId="2" borderId="133" xfId="0" applyFont="1" applyFill="1" applyBorder="1" applyAlignment="1">
      <alignment horizontal="left" vertical="center" wrapText="1" indent="1"/>
    </xf>
    <xf numFmtId="166" fontId="26" fillId="5" borderId="45" xfId="0" applyNumberFormat="1" applyFont="1" applyFill="1" applyBorder="1" applyAlignment="1">
      <alignment horizontal="center" vertical="center" wrapText="1"/>
    </xf>
    <xf numFmtId="0" fontId="26" fillId="2" borderId="76" xfId="0" applyFont="1" applyFill="1" applyBorder="1" applyAlignment="1">
      <alignment horizontal="left" vertical="center" wrapText="1" indent="1"/>
    </xf>
    <xf numFmtId="166" fontId="26" fillId="5" borderId="70" xfId="0" applyNumberFormat="1" applyFont="1" applyFill="1" applyBorder="1" applyAlignment="1">
      <alignment horizontal="center" vertical="center" wrapText="1"/>
    </xf>
    <xf numFmtId="166" fontId="26" fillId="0" borderId="70" xfId="0" applyNumberFormat="1" applyFont="1" applyFill="1" applyBorder="1" applyAlignment="1">
      <alignment horizontal="center" vertical="center" wrapText="1"/>
    </xf>
    <xf numFmtId="166" fontId="37" fillId="5" borderId="41" xfId="0" applyNumberFormat="1" applyFont="1" applyFill="1" applyBorder="1" applyAlignment="1">
      <alignment horizontal="center" vertical="center" wrapText="1"/>
    </xf>
    <xf numFmtId="0" fontId="26" fillId="2" borderId="99" xfId="0" applyFont="1" applyFill="1" applyBorder="1" applyAlignment="1">
      <alignment horizontal="left" vertical="center" wrapText="1" indent="1"/>
    </xf>
    <xf numFmtId="166" fontId="26" fillId="5" borderId="11" xfId="0" applyNumberFormat="1" applyFont="1" applyFill="1" applyBorder="1" applyAlignment="1">
      <alignment horizontal="center" vertical="center" wrapText="1"/>
    </xf>
    <xf numFmtId="166" fontId="26" fillId="0" borderId="11" xfId="0" applyNumberFormat="1" applyFont="1" applyFill="1" applyBorder="1" applyAlignment="1">
      <alignment horizontal="center" vertical="center" wrapText="1"/>
    </xf>
    <xf numFmtId="0" fontId="26" fillId="0" borderId="92" xfId="0" applyFont="1" applyFill="1" applyBorder="1" applyAlignment="1">
      <alignment horizontal="left" vertical="center" wrapText="1" readingOrder="1"/>
    </xf>
    <xf numFmtId="165" fontId="26" fillId="0" borderId="102" xfId="0" applyNumberFormat="1" applyFont="1" applyFill="1" applyBorder="1" applyAlignment="1">
      <alignment horizontal="center" vertical="center" wrapText="1" readingOrder="1"/>
    </xf>
    <xf numFmtId="0" fontId="26" fillId="0" borderId="88" xfId="0" applyFont="1" applyBorder="1" applyAlignment="1">
      <alignment horizontal="left" vertical="center" wrapText="1" readingOrder="1"/>
    </xf>
    <xf numFmtId="165" fontId="26" fillId="0" borderId="104" xfId="0" applyNumberFormat="1" applyFont="1" applyFill="1" applyBorder="1" applyAlignment="1">
      <alignment horizontal="center" vertical="center" wrapText="1" readingOrder="1"/>
    </xf>
    <xf numFmtId="165" fontId="26" fillId="0" borderId="103" xfId="0" applyNumberFormat="1" applyFont="1" applyFill="1" applyBorder="1" applyAlignment="1">
      <alignment horizontal="center" vertical="center" wrapText="1" readingOrder="1"/>
    </xf>
    <xf numFmtId="0" fontId="26" fillId="0" borderId="89" xfId="0" applyFont="1" applyBorder="1" applyAlignment="1">
      <alignment horizontal="left" vertical="center" wrapText="1" readingOrder="1"/>
    </xf>
    <xf numFmtId="165" fontId="26" fillId="0" borderId="105" xfId="0" applyNumberFormat="1" applyFont="1" applyFill="1" applyBorder="1" applyAlignment="1">
      <alignment horizontal="center" vertical="center" wrapText="1" readingOrder="1"/>
    </xf>
    <xf numFmtId="165" fontId="26" fillId="0" borderId="106" xfId="0" applyNumberFormat="1" applyFont="1" applyFill="1" applyBorder="1" applyAlignment="1">
      <alignment horizontal="center" vertical="center" wrapText="1" readingOrder="1"/>
    </xf>
    <xf numFmtId="0" fontId="37" fillId="0" borderId="49" xfId="0" applyFont="1" applyBorder="1" applyAlignment="1">
      <alignment horizontal="left" vertical="center" wrapText="1" readingOrder="1"/>
    </xf>
    <xf numFmtId="165" fontId="37" fillId="0" borderId="107" xfId="0" applyNumberFormat="1" applyFont="1" applyFill="1" applyBorder="1" applyAlignment="1">
      <alignment horizontal="center" vertical="center" wrapText="1" readingOrder="1"/>
    </xf>
    <xf numFmtId="0" fontId="26" fillId="0" borderId="92" xfId="0" applyFont="1" applyBorder="1" applyAlignment="1">
      <alignment horizontal="left" vertical="center" wrapText="1" readingOrder="1"/>
    </xf>
    <xf numFmtId="165" fontId="26" fillId="0" borderId="109" xfId="0" applyNumberFormat="1" applyFont="1" applyFill="1" applyBorder="1" applyAlignment="1">
      <alignment horizontal="center" vertical="center" wrapText="1" readingOrder="1"/>
    </xf>
    <xf numFmtId="165" fontId="26" fillId="0" borderId="75" xfId="0" applyNumberFormat="1" applyFont="1" applyFill="1" applyBorder="1" applyAlignment="1">
      <alignment horizontal="center" vertical="center" wrapText="1" readingOrder="1"/>
    </xf>
    <xf numFmtId="165" fontId="26" fillId="0" borderId="76" xfId="0" applyNumberFormat="1" applyFont="1" applyFill="1" applyBorder="1" applyAlignment="1">
      <alignment horizontal="center" vertical="center" wrapText="1" readingOrder="1"/>
    </xf>
    <xf numFmtId="0" fontId="37" fillId="0" borderId="86" xfId="0" applyFont="1" applyBorder="1" applyAlignment="1">
      <alignment horizontal="left" vertical="center" wrapText="1" readingOrder="1"/>
    </xf>
    <xf numFmtId="165" fontId="37" fillId="0" borderId="73" xfId="0" applyNumberFormat="1" applyFont="1" applyFill="1" applyBorder="1" applyAlignment="1">
      <alignment horizontal="center" vertical="center" wrapText="1" readingOrder="1"/>
    </xf>
    <xf numFmtId="0" fontId="26" fillId="0" borderId="86" xfId="0" applyFont="1" applyBorder="1" applyAlignment="1">
      <alignment horizontal="left" vertical="center" wrapText="1" readingOrder="1"/>
    </xf>
    <xf numFmtId="165" fontId="26" fillId="0" borderId="73" xfId="0" applyNumberFormat="1" applyFont="1" applyFill="1" applyBorder="1" applyAlignment="1">
      <alignment horizontal="center" vertical="center" wrapText="1" readingOrder="1"/>
    </xf>
    <xf numFmtId="0" fontId="26" fillId="0" borderId="16" xfId="0" applyFont="1" applyBorder="1" applyAlignment="1">
      <alignment horizontal="left" vertical="center" wrapText="1" readingOrder="1"/>
    </xf>
    <xf numFmtId="165" fontId="26" fillId="0" borderId="50" xfId="0" applyNumberFormat="1" applyFont="1" applyFill="1" applyBorder="1" applyAlignment="1">
      <alignment horizontal="center" vertical="center" wrapText="1" readingOrder="1"/>
    </xf>
    <xf numFmtId="0" fontId="26" fillId="0" borderId="11" xfId="0" applyFont="1" applyBorder="1" applyAlignment="1">
      <alignment horizontal="left" vertical="center" wrapText="1" readingOrder="1"/>
    </xf>
    <xf numFmtId="165" fontId="26" fillId="0" borderId="11" xfId="0" applyNumberFormat="1" applyFont="1" applyFill="1" applyBorder="1" applyAlignment="1">
      <alignment horizontal="center" vertical="center" wrapText="1" readingOrder="1"/>
    </xf>
    <xf numFmtId="0" fontId="26" fillId="0" borderId="15" xfId="0" applyFont="1" applyBorder="1" applyAlignment="1">
      <alignment horizontal="left" vertical="center" wrapText="1" readingOrder="1"/>
    </xf>
    <xf numFmtId="165" fontId="26" fillId="0" borderId="15" xfId="0" applyNumberFormat="1" applyFont="1" applyFill="1" applyBorder="1" applyAlignment="1">
      <alignment horizontal="center" vertical="center" wrapText="1" readingOrder="1"/>
    </xf>
    <xf numFmtId="0" fontId="37" fillId="0" borderId="41" xfId="0" applyFont="1" applyBorder="1" applyAlignment="1">
      <alignment horizontal="left" vertical="center" wrapText="1" readingOrder="1"/>
    </xf>
    <xf numFmtId="165" fontId="37" fillId="0" borderId="41" xfId="0" applyNumberFormat="1" applyFont="1" applyFill="1" applyBorder="1" applyAlignment="1">
      <alignment horizontal="center" vertical="center" wrapText="1" readingOrder="1"/>
    </xf>
    <xf numFmtId="165" fontId="26" fillId="0" borderId="16" xfId="0" applyNumberFormat="1" applyFont="1" applyFill="1" applyBorder="1" applyAlignment="1">
      <alignment horizontal="center" vertical="center" wrapText="1" readingOrder="1"/>
    </xf>
    <xf numFmtId="0" fontId="26" fillId="8" borderId="69" xfId="0" applyFont="1" applyFill="1" applyBorder="1" applyAlignment="1">
      <alignment horizontal="left" vertical="center" wrapText="1" readingOrder="1"/>
    </xf>
    <xf numFmtId="165" fontId="26" fillId="8" borderId="11" xfId="0" applyNumberFormat="1" applyFont="1" applyFill="1" applyBorder="1" applyAlignment="1">
      <alignment horizontal="center" vertical="center" wrapText="1" readingOrder="1"/>
    </xf>
    <xf numFmtId="0" fontId="26" fillId="0" borderId="45" xfId="0" applyFont="1" applyBorder="1" applyAlignment="1">
      <alignment horizontal="left" vertical="center" wrapText="1" readingOrder="1"/>
    </xf>
    <xf numFmtId="166" fontId="37" fillId="0" borderId="41" xfId="0" applyNumberFormat="1" applyFont="1" applyFill="1" applyBorder="1" applyAlignment="1">
      <alignment horizontal="center" vertical="center" wrapText="1" readingOrder="1"/>
    </xf>
    <xf numFmtId="0" fontId="26" fillId="0" borderId="108" xfId="0" applyFont="1" applyBorder="1" applyAlignment="1">
      <alignment horizontal="left" vertical="center" wrapText="1" readingOrder="1"/>
    </xf>
    <xf numFmtId="178" fontId="26" fillId="0" borderId="115" xfId="0" applyNumberFormat="1" applyFont="1" applyFill="1" applyBorder="1" applyAlignment="1">
      <alignment horizontal="center" vertical="center" wrapText="1" readingOrder="1"/>
    </xf>
    <xf numFmtId="178" fontId="26" fillId="0" borderId="185" xfId="0" applyNumberFormat="1" applyFont="1" applyFill="1" applyBorder="1" applyAlignment="1">
      <alignment horizontal="center" vertical="center" wrapText="1" readingOrder="1"/>
    </xf>
    <xf numFmtId="178" fontId="26" fillId="0" borderId="116" xfId="0" applyNumberFormat="1" applyFont="1" applyFill="1" applyBorder="1" applyAlignment="1">
      <alignment horizontal="center" vertical="center" wrapText="1" readingOrder="1"/>
    </xf>
    <xf numFmtId="165" fontId="37" fillId="0" borderId="117" xfId="0" applyNumberFormat="1" applyFont="1" applyFill="1" applyBorder="1" applyAlignment="1">
      <alignment horizontal="center" vertical="center" wrapText="1" readingOrder="1"/>
    </xf>
    <xf numFmtId="0" fontId="26" fillId="0" borderId="104" xfId="0" applyFont="1" applyBorder="1" applyAlignment="1">
      <alignment horizontal="left" vertical="center" wrapText="1" readingOrder="1"/>
    </xf>
    <xf numFmtId="178" fontId="26" fillId="0" borderId="118" xfId="0" applyNumberFormat="1" applyFont="1" applyFill="1" applyBorder="1" applyAlignment="1">
      <alignment horizontal="center" vertical="center" wrapText="1" readingOrder="1"/>
    </xf>
    <xf numFmtId="178" fontId="26" fillId="0" borderId="186" xfId="0" applyNumberFormat="1" applyFont="1" applyFill="1" applyBorder="1" applyAlignment="1">
      <alignment horizontal="center" vertical="center" wrapText="1" readingOrder="1"/>
    </xf>
    <xf numFmtId="178" fontId="26" fillId="0" borderId="119" xfId="0" applyNumberFormat="1" applyFont="1" applyFill="1" applyBorder="1" applyAlignment="1">
      <alignment horizontal="center" vertical="center" wrapText="1" readingOrder="1"/>
    </xf>
    <xf numFmtId="165" fontId="37" fillId="0" borderId="120" xfId="0" applyNumberFormat="1" applyFont="1" applyFill="1" applyBorder="1" applyAlignment="1">
      <alignment horizontal="center" vertical="center" wrapText="1" readingOrder="1"/>
    </xf>
    <xf numFmtId="178" fontId="26" fillId="0" borderId="121" xfId="0" applyNumberFormat="1" applyFont="1" applyFill="1" applyBorder="1" applyAlignment="1">
      <alignment horizontal="center" vertical="center" wrapText="1" readingOrder="1"/>
    </xf>
    <xf numFmtId="178" fontId="26" fillId="0" borderId="187" xfId="0" applyNumberFormat="1" applyFont="1" applyFill="1" applyBorder="1" applyAlignment="1">
      <alignment horizontal="center" vertical="center" wrapText="1" readingOrder="1"/>
    </xf>
    <xf numFmtId="165" fontId="37" fillId="0" borderId="123" xfId="0" applyNumberFormat="1" applyFont="1" applyFill="1" applyBorder="1" applyAlignment="1">
      <alignment horizontal="center" vertical="center" wrapText="1" readingOrder="1"/>
    </xf>
    <xf numFmtId="0" fontId="37" fillId="0" borderId="114" xfId="0" applyFont="1" applyBorder="1" applyAlignment="1">
      <alignment horizontal="left" vertical="center" wrapText="1" readingOrder="1"/>
    </xf>
    <xf numFmtId="165" fontId="37" fillId="4" borderId="124" xfId="0" applyNumberFormat="1" applyFont="1" applyFill="1" applyBorder="1" applyAlignment="1">
      <alignment horizontal="center" vertical="center" wrapText="1" readingOrder="1"/>
    </xf>
    <xf numFmtId="165" fontId="37" fillId="4" borderId="126" xfId="0" applyNumberFormat="1" applyFont="1" applyFill="1" applyBorder="1" applyAlignment="1">
      <alignment horizontal="center" vertical="center" wrapText="1" readingOrder="1"/>
    </xf>
    <xf numFmtId="165" fontId="37" fillId="4" borderId="188" xfId="0" applyNumberFormat="1" applyFont="1" applyFill="1" applyBorder="1" applyAlignment="1">
      <alignment horizontal="center" vertical="center" wrapText="1" readingOrder="1"/>
    </xf>
    <xf numFmtId="165" fontId="37" fillId="4" borderId="125" xfId="0" applyNumberFormat="1" applyFont="1" applyFill="1" applyBorder="1" applyAlignment="1">
      <alignment horizontal="center" vertical="center" wrapText="1" readingOrder="1"/>
    </xf>
    <xf numFmtId="165" fontId="26" fillId="0" borderId="115" xfId="0" applyNumberFormat="1" applyFont="1" applyFill="1" applyBorder="1" applyAlignment="1">
      <alignment horizontal="center" vertical="center" wrapText="1" readingOrder="1"/>
    </xf>
    <xf numFmtId="165" fontId="26" fillId="0" borderId="185" xfId="0" applyNumberFormat="1" applyFont="1" applyFill="1" applyBorder="1" applyAlignment="1">
      <alignment horizontal="center" vertical="center" wrapText="1" readingOrder="1"/>
    </xf>
    <xf numFmtId="165" fontId="26" fillId="0" borderId="116" xfId="0" applyNumberFormat="1" applyFont="1" applyFill="1" applyBorder="1" applyAlignment="1">
      <alignment horizontal="center" vertical="center" wrapText="1" readingOrder="1"/>
    </xf>
    <xf numFmtId="165" fontId="26" fillId="0" borderId="118" xfId="0" applyNumberFormat="1" applyFont="1" applyFill="1" applyBorder="1" applyAlignment="1">
      <alignment horizontal="center" vertical="center" wrapText="1" readingOrder="1"/>
    </xf>
    <xf numFmtId="165" fontId="26" fillId="0" borderId="186" xfId="0" applyNumberFormat="1" applyFont="1" applyFill="1" applyBorder="1" applyAlignment="1">
      <alignment horizontal="center" vertical="center" wrapText="1" readingOrder="1"/>
    </xf>
    <xf numFmtId="165" fontId="26" fillId="0" borderId="119" xfId="0" applyNumberFormat="1" applyFont="1" applyFill="1" applyBorder="1" applyAlignment="1">
      <alignment horizontal="center" vertical="center" wrapText="1" readingOrder="1"/>
    </xf>
    <xf numFmtId="165" fontId="26" fillId="0" borderId="121" xfId="0" applyNumberFormat="1" applyFont="1" applyFill="1" applyBorder="1" applyAlignment="1">
      <alignment horizontal="center" vertical="center" wrapText="1" readingOrder="1"/>
    </xf>
    <xf numFmtId="165" fontId="26" fillId="0" borderId="187" xfId="0" applyNumberFormat="1" applyFont="1" applyFill="1" applyBorder="1" applyAlignment="1">
      <alignment horizontal="center" vertical="center" wrapText="1" readingOrder="1"/>
    </xf>
    <xf numFmtId="165" fontId="26" fillId="0" borderId="122" xfId="0" applyNumberFormat="1" applyFont="1" applyFill="1" applyBorder="1" applyAlignment="1">
      <alignment horizontal="center" vertical="center" wrapText="1" readingOrder="1"/>
    </xf>
    <xf numFmtId="0" fontId="8" fillId="0" borderId="192" xfId="0" applyFont="1" applyBorder="1" applyAlignment="1">
      <alignment vertical="center" wrapText="1"/>
    </xf>
    <xf numFmtId="0" fontId="8" fillId="0" borderId="221" xfId="0" applyFont="1" applyBorder="1" applyAlignment="1">
      <alignment horizontal="center" vertical="center" wrapText="1"/>
    </xf>
    <xf numFmtId="1" fontId="18" fillId="0" borderId="193" xfId="0" applyNumberFormat="1" applyFont="1" applyFill="1" applyBorder="1" applyAlignment="1">
      <alignment horizontal="center" vertical="center" wrapText="1"/>
    </xf>
    <xf numFmtId="0" fontId="18" fillId="0" borderId="193" xfId="0" applyFont="1" applyFill="1" applyBorder="1" applyAlignment="1">
      <alignment horizontal="center" vertical="center" wrapText="1"/>
    </xf>
    <xf numFmtId="178" fontId="8" fillId="0" borderId="221" xfId="0" applyNumberFormat="1" applyFont="1" applyBorder="1" applyAlignment="1">
      <alignment horizontal="center" vertical="center" wrapText="1"/>
    </xf>
    <xf numFmtId="0" fontId="26" fillId="2" borderId="127" xfId="0" applyFont="1" applyFill="1" applyBorder="1" applyAlignment="1">
      <alignment horizontal="left" vertical="center" wrapText="1" indent="1"/>
    </xf>
    <xf numFmtId="176" fontId="26" fillId="2" borderId="127" xfId="0" applyNumberFormat="1" applyFont="1" applyFill="1" applyBorder="1" applyAlignment="1">
      <alignment horizontal="center" vertical="center" wrapText="1"/>
    </xf>
    <xf numFmtId="174" fontId="26" fillId="0" borderId="128" xfId="0" applyNumberFormat="1" applyFont="1" applyFill="1" applyBorder="1" applyAlignment="1">
      <alignment horizontal="center" vertical="center" wrapText="1"/>
    </xf>
    <xf numFmtId="174" fontId="26" fillId="5" borderId="128" xfId="0" applyNumberFormat="1" applyFont="1" applyFill="1" applyBorder="1" applyAlignment="1">
      <alignment horizontal="center" vertical="center" wrapText="1"/>
    </xf>
    <xf numFmtId="0" fontId="26" fillId="2" borderId="129" xfId="0" applyFont="1" applyFill="1" applyBorder="1" applyAlignment="1">
      <alignment horizontal="left" vertical="center" wrapText="1" indent="1"/>
    </xf>
    <xf numFmtId="176" fontId="26" fillId="2" borderId="129" xfId="0" applyNumberFormat="1" applyFont="1" applyFill="1" applyBorder="1" applyAlignment="1">
      <alignment horizontal="center" vertical="center" wrapText="1"/>
    </xf>
    <xf numFmtId="175" fontId="26" fillId="0" borderId="129" xfId="0" applyNumberFormat="1" applyFont="1" applyFill="1" applyBorder="1" applyAlignment="1">
      <alignment horizontal="center" vertical="center" wrapText="1"/>
    </xf>
    <xf numFmtId="175" fontId="26" fillId="0" borderId="130" xfId="0" applyNumberFormat="1" applyFont="1" applyFill="1" applyBorder="1" applyAlignment="1">
      <alignment horizontal="center" vertical="center" wrapText="1"/>
    </xf>
    <xf numFmtId="0" fontId="26" fillId="2" borderId="73" xfId="0" applyFont="1" applyFill="1" applyBorder="1" applyAlignment="1">
      <alignment horizontal="left" vertical="center" wrapText="1" indent="1"/>
    </xf>
    <xf numFmtId="0" fontId="8" fillId="2" borderId="73" xfId="0" applyFont="1" applyFill="1" applyBorder="1" applyAlignment="1">
      <alignment horizontal="center" vertical="center" wrapText="1"/>
    </xf>
    <xf numFmtId="176" fontId="26" fillId="2" borderId="73" xfId="0" applyNumberFormat="1" applyFont="1" applyFill="1" applyBorder="1" applyAlignment="1">
      <alignment horizontal="center" vertical="center" wrapText="1"/>
    </xf>
    <xf numFmtId="175" fontId="26" fillId="0" borderId="86" xfId="0" applyNumberFormat="1" applyFont="1" applyFill="1" applyBorder="1" applyAlignment="1">
      <alignment horizontal="center" vertical="center" wrapText="1"/>
    </xf>
    <xf numFmtId="174" fontId="26" fillId="0" borderId="86" xfId="0" applyNumberFormat="1" applyFont="1" applyFill="1" applyBorder="1" applyAlignment="1">
      <alignment horizontal="center" vertical="center" wrapText="1"/>
    </xf>
    <xf numFmtId="0" fontId="37" fillId="2" borderId="73" xfId="0" applyFont="1" applyFill="1" applyBorder="1" applyAlignment="1">
      <alignment horizontal="left" vertical="center" wrapText="1" indent="1"/>
    </xf>
    <xf numFmtId="0" fontId="37" fillId="2" borderId="73" xfId="0" applyFont="1" applyFill="1" applyBorder="1" applyAlignment="1">
      <alignment horizontal="center" vertical="center" wrapText="1"/>
    </xf>
    <xf numFmtId="176" fontId="37" fillId="2" borderId="73" xfId="0" applyNumberFormat="1" applyFont="1" applyFill="1" applyBorder="1" applyAlignment="1">
      <alignment horizontal="center" vertical="center" wrapText="1"/>
    </xf>
    <xf numFmtId="175" fontId="37" fillId="0" borderId="86" xfId="0" applyNumberFormat="1" applyFont="1" applyFill="1" applyBorder="1" applyAlignment="1">
      <alignment horizontal="center" vertical="center" wrapText="1"/>
    </xf>
    <xf numFmtId="174" fontId="37" fillId="0" borderId="86" xfId="0" applyNumberFormat="1" applyFont="1" applyFill="1" applyBorder="1" applyAlignment="1">
      <alignment horizontal="center" vertical="center" wrapText="1"/>
    </xf>
    <xf numFmtId="0" fontId="37" fillId="2" borderId="0" xfId="0" applyFont="1" applyFill="1" applyBorder="1" applyAlignment="1">
      <alignment horizontal="left" vertical="center" wrapText="1"/>
    </xf>
    <xf numFmtId="0" fontId="37" fillId="8" borderId="0" xfId="0" applyFont="1" applyFill="1" applyBorder="1" applyAlignment="1">
      <alignment horizontal="left" vertical="center" wrapText="1"/>
    </xf>
    <xf numFmtId="0" fontId="19" fillId="2" borderId="0" xfId="0" applyFont="1" applyFill="1" applyBorder="1" applyAlignment="1">
      <alignment horizontal="left" vertical="center" wrapText="1" readingOrder="1"/>
    </xf>
    <xf numFmtId="0" fontId="26" fillId="2" borderId="65" xfId="0" applyFont="1" applyFill="1" applyBorder="1" applyAlignment="1">
      <alignment horizontal="left" vertical="center" wrapText="1" indent="1" readingOrder="1"/>
    </xf>
    <xf numFmtId="0" fontId="26" fillId="2" borderId="65" xfId="0" applyFont="1" applyFill="1" applyBorder="1" applyAlignment="1">
      <alignment horizontal="center" vertical="center" wrapText="1" readingOrder="1"/>
    </xf>
    <xf numFmtId="164" fontId="26" fillId="2" borderId="65" xfId="0" applyNumberFormat="1" applyFont="1" applyFill="1" applyBorder="1" applyAlignment="1">
      <alignment horizontal="center" vertical="center" wrapText="1" readingOrder="1"/>
    </xf>
    <xf numFmtId="0" fontId="26" fillId="0" borderId="65" xfId="0" applyFont="1" applyFill="1" applyBorder="1" applyAlignment="1">
      <alignment horizontal="center" vertical="center" wrapText="1" readingOrder="1"/>
    </xf>
    <xf numFmtId="0" fontId="26" fillId="0" borderId="41" xfId="0" applyFont="1" applyFill="1" applyBorder="1" applyAlignment="1">
      <alignment horizontal="center" vertical="center" wrapText="1" readingOrder="1"/>
    </xf>
    <xf numFmtId="166" fontId="26" fillId="2" borderId="65" xfId="0" applyNumberFormat="1" applyFont="1" applyFill="1" applyBorder="1" applyAlignment="1">
      <alignment horizontal="center" vertical="center" wrapText="1" readingOrder="1"/>
    </xf>
    <xf numFmtId="0" fontId="37" fillId="2" borderId="65" xfId="0" applyFont="1" applyFill="1" applyBorder="1" applyAlignment="1">
      <alignment horizontal="left" vertical="center" wrapText="1" indent="1" readingOrder="1"/>
    </xf>
    <xf numFmtId="0" fontId="37" fillId="2" borderId="65" xfId="0" applyFont="1" applyFill="1" applyBorder="1" applyAlignment="1">
      <alignment horizontal="center" vertical="center" wrapText="1" readingOrder="1"/>
    </xf>
    <xf numFmtId="164" fontId="37" fillId="2" borderId="65" xfId="0" applyNumberFormat="1" applyFont="1" applyFill="1" applyBorder="1" applyAlignment="1">
      <alignment horizontal="center" vertical="center" wrapText="1" readingOrder="1"/>
    </xf>
    <xf numFmtId="0" fontId="37" fillId="0" borderId="65" xfId="0" applyFont="1" applyFill="1" applyBorder="1" applyAlignment="1">
      <alignment horizontal="center" vertical="center" wrapText="1" readingOrder="1"/>
    </xf>
    <xf numFmtId="164" fontId="37" fillId="0" borderId="41" xfId="0" applyNumberFormat="1" applyFont="1" applyFill="1" applyBorder="1" applyAlignment="1">
      <alignment horizontal="center" vertical="center" wrapText="1" readingOrder="1"/>
    </xf>
    <xf numFmtId="0" fontId="37" fillId="0" borderId="41" xfId="0" applyFont="1" applyFill="1" applyBorder="1" applyAlignment="1">
      <alignment horizontal="center" vertical="center" wrapText="1" readingOrder="1"/>
    </xf>
    <xf numFmtId="9" fontId="37" fillId="2" borderId="65" xfId="0" applyNumberFormat="1" applyFont="1" applyFill="1" applyBorder="1" applyAlignment="1">
      <alignment horizontal="center" vertical="center" wrapText="1" readingOrder="1"/>
    </xf>
    <xf numFmtId="9" fontId="37" fillId="0" borderId="65" xfId="0" applyNumberFormat="1" applyFont="1" applyFill="1" applyBorder="1" applyAlignment="1">
      <alignment horizontal="center" vertical="center" wrapText="1" readingOrder="1"/>
    </xf>
    <xf numFmtId="9" fontId="37" fillId="0" borderId="41" xfId="0" applyNumberFormat="1" applyFont="1" applyFill="1" applyBorder="1" applyAlignment="1">
      <alignment horizontal="center" vertical="center" wrapText="1" readingOrder="1"/>
    </xf>
    <xf numFmtId="164" fontId="26" fillId="0" borderId="41" xfId="0" applyNumberFormat="1" applyFont="1" applyFill="1" applyBorder="1" applyAlignment="1">
      <alignment horizontal="center" vertical="center" wrapText="1" readingOrder="1"/>
    </xf>
    <xf numFmtId="164" fontId="37" fillId="0" borderId="65" xfId="0" applyNumberFormat="1" applyFont="1" applyFill="1" applyBorder="1" applyAlignment="1">
      <alignment horizontal="center" vertical="center" wrapText="1" readingOrder="1"/>
    </xf>
    <xf numFmtId="166" fontId="26" fillId="0" borderId="65" xfId="0" applyNumberFormat="1" applyFont="1" applyFill="1" applyBorder="1" applyAlignment="1">
      <alignment horizontal="center" vertical="center" wrapText="1" readingOrder="1"/>
    </xf>
    <xf numFmtId="166" fontId="26" fillId="0" borderId="41" xfId="0" applyNumberFormat="1" applyFont="1" applyFill="1" applyBorder="1" applyAlignment="1">
      <alignment horizontal="center" vertical="center" wrapText="1" readingOrder="1"/>
    </xf>
    <xf numFmtId="164" fontId="18" fillId="0" borderId="0" xfId="0" applyNumberFormat="1" applyFont="1" applyAlignment="1">
      <alignment horizontal="center" vertical="center"/>
    </xf>
    <xf numFmtId="164" fontId="18" fillId="0" borderId="0" xfId="0" applyNumberFormat="1" applyFont="1" applyFill="1" applyAlignment="1">
      <alignment horizontal="center" vertical="center"/>
    </xf>
    <xf numFmtId="166" fontId="26" fillId="5" borderId="65" xfId="0" applyNumberFormat="1" applyFont="1" applyFill="1" applyBorder="1" applyAlignment="1">
      <alignment horizontal="center" vertical="center" wrapText="1" readingOrder="1"/>
    </xf>
    <xf numFmtId="167" fontId="37" fillId="0" borderId="41" xfId="0" applyNumberFormat="1" applyFont="1" applyFill="1" applyBorder="1" applyAlignment="1">
      <alignment horizontal="center" vertical="center" wrapText="1" readingOrder="1"/>
    </xf>
    <xf numFmtId="166" fontId="26" fillId="5" borderId="41" xfId="0" applyNumberFormat="1" applyFont="1" applyFill="1" applyBorder="1" applyAlignment="1">
      <alignment horizontal="center" vertical="center" wrapText="1" readingOrder="1"/>
    </xf>
    <xf numFmtId="178" fontId="26" fillId="0" borderId="41" xfId="0" applyNumberFormat="1" applyFont="1" applyFill="1" applyBorder="1" applyAlignment="1">
      <alignment horizontal="center" vertical="center" wrapText="1" readingOrder="1"/>
    </xf>
    <xf numFmtId="166" fontId="26" fillId="2" borderId="41" xfId="0" applyNumberFormat="1" applyFont="1" applyFill="1" applyBorder="1" applyAlignment="1">
      <alignment horizontal="center" vertical="center" wrapText="1" readingOrder="1"/>
    </xf>
    <xf numFmtId="167" fontId="37" fillId="2" borderId="65" xfId="0" applyNumberFormat="1" applyFont="1" applyFill="1" applyBorder="1" applyAlignment="1">
      <alignment horizontal="center" vertical="center" wrapText="1" readingOrder="1"/>
    </xf>
    <xf numFmtId="9" fontId="37" fillId="0" borderId="41" xfId="3" applyFont="1" applyFill="1" applyBorder="1" applyAlignment="1">
      <alignment horizontal="center" vertical="center" wrapText="1" readingOrder="1"/>
    </xf>
    <xf numFmtId="9" fontId="26" fillId="0" borderId="41" xfId="3" applyFont="1" applyFill="1" applyBorder="1" applyAlignment="1">
      <alignment horizontal="center" vertical="center" wrapText="1" readingOrder="1"/>
    </xf>
    <xf numFmtId="9" fontId="26" fillId="2" borderId="65" xfId="0" applyNumberFormat="1" applyFont="1" applyFill="1" applyBorder="1" applyAlignment="1">
      <alignment horizontal="center" vertical="center" wrapText="1" readingOrder="1"/>
    </xf>
    <xf numFmtId="9" fontId="26" fillId="0" borderId="65" xfId="0" applyNumberFormat="1" applyFont="1" applyFill="1" applyBorder="1" applyAlignment="1">
      <alignment horizontal="center" vertical="center" wrapText="1" readingOrder="1"/>
    </xf>
    <xf numFmtId="0" fontId="37" fillId="2" borderId="140" xfId="0" applyFont="1" applyFill="1" applyBorder="1" applyAlignment="1">
      <alignment horizontal="left" vertical="center" wrapText="1" indent="1" readingOrder="1"/>
    </xf>
    <xf numFmtId="0" fontId="26" fillId="2" borderId="142" xfId="0" applyFont="1" applyFill="1" applyBorder="1" applyAlignment="1">
      <alignment horizontal="left" vertical="center" wrapText="1" indent="1" readingOrder="1"/>
    </xf>
    <xf numFmtId="0" fontId="26" fillId="2" borderId="252" xfId="0" applyFont="1" applyFill="1" applyBorder="1" applyAlignment="1">
      <alignment horizontal="left" vertical="center" wrapText="1" indent="1" readingOrder="1"/>
    </xf>
    <xf numFmtId="0" fontId="37" fillId="2" borderId="144" xfId="0" applyFont="1" applyFill="1" applyBorder="1" applyAlignment="1">
      <alignment horizontal="left" vertical="center" wrapText="1" indent="1" readingOrder="1"/>
    </xf>
    <xf numFmtId="0" fontId="26" fillId="2" borderId="141" xfId="0" applyFont="1" applyFill="1" applyBorder="1" applyAlignment="1">
      <alignment horizontal="left" vertical="center" wrapText="1" indent="1" readingOrder="1"/>
    </xf>
    <xf numFmtId="0" fontId="26" fillId="2" borderId="194" xfId="0" applyFont="1" applyFill="1" applyBorder="1" applyAlignment="1">
      <alignment horizontal="left" vertical="center" wrapText="1" indent="1" readingOrder="1"/>
    </xf>
    <xf numFmtId="0" fontId="26" fillId="2" borderId="143" xfId="0" applyFont="1" applyFill="1" applyBorder="1" applyAlignment="1">
      <alignment horizontal="left" vertical="center" wrapText="1" indent="1" readingOrder="1"/>
    </xf>
    <xf numFmtId="0" fontId="38" fillId="0" borderId="110" xfId="0" applyFont="1" applyBorder="1" applyAlignment="1">
      <alignment horizontal="left" vertical="center" wrapText="1" readingOrder="1"/>
    </xf>
    <xf numFmtId="0" fontId="26" fillId="0" borderId="74" xfId="0" applyFont="1" applyBorder="1" applyAlignment="1">
      <alignment horizontal="left" vertical="center" wrapText="1" readingOrder="1"/>
    </xf>
    <xf numFmtId="166" fontId="26" fillId="0" borderId="69" xfId="0" applyNumberFormat="1" applyFont="1" applyFill="1" applyBorder="1" applyAlignment="1">
      <alignment horizontal="center" vertical="center" wrapText="1" readingOrder="1"/>
    </xf>
    <xf numFmtId="0" fontId="26" fillId="0" borderId="133" xfId="0" applyFont="1" applyBorder="1" applyAlignment="1">
      <alignment horizontal="left" vertical="center" wrapText="1" readingOrder="1"/>
    </xf>
    <xf numFmtId="166" fontId="26" fillId="0" borderId="45" xfId="0" applyNumberFormat="1" applyFont="1" applyFill="1" applyBorder="1" applyAlignment="1">
      <alignment horizontal="center" vertical="center" wrapText="1" readingOrder="1"/>
    </xf>
    <xf numFmtId="0" fontId="37" fillId="0" borderId="73" xfId="0" applyFont="1" applyBorder="1" applyAlignment="1">
      <alignment horizontal="left" vertical="center" wrapText="1" readingOrder="1"/>
    </xf>
    <xf numFmtId="0" fontId="37" fillId="2" borderId="73" xfId="0" applyFont="1" applyFill="1" applyBorder="1" applyAlignment="1">
      <alignment horizontal="left" vertical="center" wrapText="1" readingOrder="1"/>
    </xf>
    <xf numFmtId="164" fontId="37" fillId="0" borderId="86" xfId="0" applyNumberFormat="1" applyFont="1" applyFill="1" applyBorder="1" applyAlignment="1">
      <alignment horizontal="center" vertical="center" wrapText="1" readingOrder="1"/>
    </xf>
    <xf numFmtId="166" fontId="26" fillId="5" borderId="75" xfId="0" applyNumberFormat="1" applyFont="1" applyFill="1" applyBorder="1" applyAlignment="1">
      <alignment horizontal="center" vertical="center" wrapText="1" readingOrder="1"/>
    </xf>
    <xf numFmtId="166" fontId="26" fillId="0" borderId="134" xfId="0" applyNumberFormat="1" applyFont="1" applyFill="1" applyBorder="1" applyAlignment="1">
      <alignment horizontal="center" vertical="center" wrapText="1" readingOrder="1"/>
    </xf>
    <xf numFmtId="166" fontId="26" fillId="5" borderId="88" xfId="0" applyNumberFormat="1" applyFont="1" applyFill="1" applyBorder="1" applyAlignment="1">
      <alignment horizontal="center" vertical="center" wrapText="1" readingOrder="1"/>
    </xf>
    <xf numFmtId="166" fontId="26" fillId="0" borderId="88" xfId="0" applyNumberFormat="1" applyFont="1" applyFill="1" applyBorder="1" applyAlignment="1">
      <alignment horizontal="center" vertical="center" wrapText="1" readingOrder="1"/>
    </xf>
    <xf numFmtId="166" fontId="26" fillId="5" borderId="89" xfId="0" applyNumberFormat="1" applyFont="1" applyFill="1" applyBorder="1" applyAlignment="1">
      <alignment horizontal="center" vertical="center" wrapText="1" readingOrder="1"/>
    </xf>
    <xf numFmtId="166" fontId="26" fillId="0" borderId="89" xfId="0" applyNumberFormat="1" applyFont="1" applyFill="1" applyBorder="1" applyAlignment="1">
      <alignment horizontal="center" vertical="center" wrapText="1" readingOrder="1"/>
    </xf>
    <xf numFmtId="164" fontId="37" fillId="5" borderId="86" xfId="0" applyNumberFormat="1" applyFont="1" applyFill="1" applyBorder="1" applyAlignment="1">
      <alignment horizontal="center" vertical="center" wrapText="1" readingOrder="1"/>
    </xf>
    <xf numFmtId="166" fontId="26" fillId="0" borderId="92" xfId="0" applyNumberFormat="1" applyFont="1" applyFill="1" applyBorder="1" applyAlignment="1">
      <alignment horizontal="center" vertical="center" wrapText="1" readingOrder="1"/>
    </xf>
    <xf numFmtId="0" fontId="26" fillId="0" borderId="147" xfId="0" applyFont="1" applyFill="1" applyBorder="1" applyAlignment="1">
      <alignment horizontal="left" vertical="center" wrapText="1" readingOrder="1"/>
    </xf>
    <xf numFmtId="166" fontId="26" fillId="0" borderId="149" xfId="0" applyNumberFormat="1" applyFont="1" applyFill="1" applyBorder="1" applyAlignment="1">
      <alignment horizontal="center" vertical="center" wrapText="1" readingOrder="1"/>
    </xf>
    <xf numFmtId="166" fontId="26" fillId="0" borderId="150" xfId="0" applyNumberFormat="1" applyFont="1" applyFill="1" applyBorder="1" applyAlignment="1">
      <alignment horizontal="center" vertical="center" wrapText="1" readingOrder="1"/>
    </xf>
    <xf numFmtId="166" fontId="26" fillId="4" borderId="147" xfId="0" applyNumberFormat="1" applyFont="1" applyFill="1" applyBorder="1" applyAlignment="1">
      <alignment horizontal="center" vertical="center" wrapText="1" readingOrder="1"/>
    </xf>
    <xf numFmtId="166" fontId="26" fillId="0" borderId="157" xfId="0" applyNumberFormat="1" applyFont="1" applyFill="1" applyBorder="1" applyAlignment="1">
      <alignment horizontal="center" vertical="center" wrapText="1" readingOrder="1"/>
    </xf>
    <xf numFmtId="166" fontId="37" fillId="4" borderId="147" xfId="0" applyNumberFormat="1" applyFont="1" applyFill="1" applyBorder="1" applyAlignment="1">
      <alignment horizontal="center" vertical="center" wrapText="1" readingOrder="1"/>
    </xf>
    <xf numFmtId="0" fontId="26" fillId="0" borderId="42" xfId="0" applyFont="1" applyFill="1" applyBorder="1" applyAlignment="1">
      <alignment horizontal="left" vertical="center" wrapText="1" readingOrder="1"/>
    </xf>
    <xf numFmtId="166" fontId="26" fillId="0" borderId="151" xfId="0" applyNumberFormat="1" applyFont="1" applyFill="1" applyBorder="1" applyAlignment="1">
      <alignment horizontal="center" vertical="center" wrapText="1" readingOrder="1"/>
    </xf>
    <xf numFmtId="166" fontId="26" fillId="0" borderId="152" xfId="0" applyNumberFormat="1" applyFont="1" applyFill="1" applyBorder="1" applyAlignment="1">
      <alignment horizontal="center" vertical="center" wrapText="1" readingOrder="1"/>
    </xf>
    <xf numFmtId="166" fontId="26" fillId="4" borderId="42" xfId="0" applyNumberFormat="1" applyFont="1" applyFill="1" applyBorder="1" applyAlignment="1">
      <alignment horizontal="center" vertical="center" wrapText="1" readingOrder="1"/>
    </xf>
    <xf numFmtId="166" fontId="26" fillId="0" borderId="199" xfId="0" applyNumberFormat="1" applyFont="1" applyFill="1" applyBorder="1" applyAlignment="1">
      <alignment horizontal="center" vertical="center" wrapText="1" readingOrder="1"/>
    </xf>
    <xf numFmtId="166" fontId="37" fillId="4" borderId="42" xfId="0" applyNumberFormat="1" applyFont="1" applyFill="1" applyBorder="1" applyAlignment="1">
      <alignment horizontal="center" vertical="center" wrapText="1" readingOrder="1"/>
    </xf>
    <xf numFmtId="166" fontId="26" fillId="0" borderId="158" xfId="0" applyNumberFormat="1" applyFont="1" applyFill="1" applyBorder="1" applyAlignment="1">
      <alignment horizontal="center" vertical="center" wrapText="1" readingOrder="1"/>
    </xf>
    <xf numFmtId="0" fontId="26" fillId="0" borderId="70" xfId="0" applyFont="1" applyFill="1" applyBorder="1" applyAlignment="1">
      <alignment horizontal="left" vertical="center" wrapText="1" readingOrder="1"/>
    </xf>
    <xf numFmtId="166" fontId="26" fillId="0" borderId="153" xfId="0" applyNumberFormat="1" applyFont="1" applyFill="1" applyBorder="1" applyAlignment="1">
      <alignment horizontal="center" vertical="center" wrapText="1" readingOrder="1"/>
    </xf>
    <xf numFmtId="166" fontId="26" fillId="0" borderId="154" xfId="0" applyNumberFormat="1" applyFont="1" applyFill="1" applyBorder="1" applyAlignment="1">
      <alignment horizontal="center" vertical="center" wrapText="1" readingOrder="1"/>
    </xf>
    <xf numFmtId="166" fontId="26" fillId="4" borderId="70" xfId="0" applyNumberFormat="1" applyFont="1" applyFill="1" applyBorder="1" applyAlignment="1">
      <alignment horizontal="center" vertical="center" wrapText="1" readingOrder="1"/>
    </xf>
    <xf numFmtId="166" fontId="26" fillId="0" borderId="159" xfId="0" applyNumberFormat="1" applyFont="1" applyFill="1" applyBorder="1" applyAlignment="1">
      <alignment horizontal="center" vertical="center" wrapText="1" readingOrder="1"/>
    </xf>
    <xf numFmtId="166" fontId="37" fillId="4" borderId="70" xfId="0" applyNumberFormat="1" applyFont="1" applyFill="1" applyBorder="1" applyAlignment="1">
      <alignment horizontal="center" vertical="center" wrapText="1" readingOrder="1"/>
    </xf>
    <xf numFmtId="0" fontId="37" fillId="0" borderId="41" xfId="0" applyFont="1" applyFill="1" applyBorder="1" applyAlignment="1">
      <alignment horizontal="left" vertical="center" wrapText="1" readingOrder="1"/>
    </xf>
    <xf numFmtId="166" fontId="37" fillId="0" borderId="155" xfId="0" applyNumberFormat="1" applyFont="1" applyFill="1" applyBorder="1" applyAlignment="1">
      <alignment horizontal="center" vertical="center" wrapText="1" readingOrder="1"/>
    </xf>
    <xf numFmtId="166" fontId="37" fillId="0" borderId="156" xfId="0" applyNumberFormat="1" applyFont="1" applyFill="1" applyBorder="1" applyAlignment="1">
      <alignment horizontal="center" vertical="center" wrapText="1" readingOrder="1"/>
    </xf>
    <xf numFmtId="166" fontId="37" fillId="3" borderId="41" xfId="0" applyNumberFormat="1" applyFont="1" applyFill="1" applyBorder="1" applyAlignment="1">
      <alignment horizontal="center" vertical="center" wrapText="1" readingOrder="1"/>
    </xf>
    <xf numFmtId="166" fontId="37" fillId="0" borderId="160" xfId="0" applyNumberFormat="1" applyFont="1" applyFill="1" applyBorder="1" applyAlignment="1">
      <alignment horizontal="center" vertical="center" wrapText="1" readingOrder="1"/>
    </xf>
    <xf numFmtId="0" fontId="38" fillId="0" borderId="148" xfId="0" applyFont="1" applyFill="1" applyBorder="1" applyAlignment="1">
      <alignment horizontal="left" vertical="center" wrapText="1" readingOrder="1"/>
    </xf>
    <xf numFmtId="166" fontId="37" fillId="8" borderId="155" xfId="0" applyNumberFormat="1" applyFont="1" applyFill="1" applyBorder="1" applyAlignment="1">
      <alignment horizontal="center" vertical="center" wrapText="1" readingOrder="1"/>
    </xf>
    <xf numFmtId="166" fontId="37" fillId="8" borderId="156" xfId="0" applyNumberFormat="1" applyFont="1" applyFill="1" applyBorder="1" applyAlignment="1">
      <alignment horizontal="center" vertical="center" wrapText="1" readingOrder="1"/>
    </xf>
    <xf numFmtId="166" fontId="37" fillId="8" borderId="160" xfId="0" applyNumberFormat="1" applyFont="1" applyFill="1" applyBorder="1" applyAlignment="1">
      <alignment horizontal="center" vertical="center" wrapText="1" readingOrder="1"/>
    </xf>
    <xf numFmtId="166" fontId="37" fillId="0" borderId="0" xfId="0" applyNumberFormat="1" applyFont="1" applyFill="1" applyBorder="1" applyAlignment="1">
      <alignment horizontal="center" vertical="center" wrapText="1" readingOrder="1"/>
    </xf>
    <xf numFmtId="0" fontId="19" fillId="0" borderId="163" xfId="0" applyFont="1" applyBorder="1" applyAlignment="1">
      <alignment horizontal="left" wrapText="1" readingOrder="1"/>
    </xf>
    <xf numFmtId="0" fontId="26" fillId="0" borderId="86" xfId="0" applyFont="1" applyFill="1" applyBorder="1" applyAlignment="1">
      <alignment horizontal="left" vertical="center" wrapText="1" indent="1" readingOrder="1"/>
    </xf>
    <xf numFmtId="165" fontId="26" fillId="8" borderId="73" xfId="0" applyNumberFormat="1" applyFont="1" applyFill="1" applyBorder="1" applyAlignment="1">
      <alignment horizontal="center" vertical="center" wrapText="1" readingOrder="1"/>
    </xf>
    <xf numFmtId="165" fontId="37" fillId="8" borderId="73" xfId="0" applyNumberFormat="1" applyFont="1" applyFill="1" applyBorder="1" applyAlignment="1">
      <alignment horizontal="center" vertical="center" wrapText="1" readingOrder="1"/>
    </xf>
    <xf numFmtId="9" fontId="26" fillId="8" borderId="73" xfId="0" applyNumberFormat="1" applyFont="1" applyFill="1" applyBorder="1" applyAlignment="1">
      <alignment horizontal="center" vertical="center" wrapText="1" readingOrder="1"/>
    </xf>
    <xf numFmtId="180" fontId="37" fillId="8" borderId="73" xfId="0" applyNumberFormat="1" applyFont="1" applyFill="1" applyBorder="1" applyAlignment="1">
      <alignment horizontal="center" vertical="center" wrapText="1" readingOrder="1"/>
    </xf>
    <xf numFmtId="177" fontId="26" fillId="8" borderId="73" xfId="0" applyNumberFormat="1" applyFont="1" applyFill="1" applyBorder="1" applyAlignment="1">
      <alignment horizontal="center" vertical="center" wrapText="1" readingOrder="1"/>
    </xf>
    <xf numFmtId="177" fontId="37" fillId="8" borderId="73" xfId="0" applyNumberFormat="1" applyFont="1" applyFill="1" applyBorder="1" applyAlignment="1">
      <alignment horizontal="center" vertical="center" wrapText="1" readingOrder="1"/>
    </xf>
    <xf numFmtId="165" fontId="37" fillId="5" borderId="73" xfId="0" applyNumberFormat="1" applyFont="1" applyFill="1" applyBorder="1" applyAlignment="1">
      <alignment horizontal="center" vertical="center" wrapText="1" readingOrder="1"/>
    </xf>
    <xf numFmtId="0" fontId="37" fillId="0" borderId="163" xfId="0" applyFont="1" applyBorder="1" applyAlignment="1">
      <alignment horizontal="left" vertical="center" wrapText="1" readingOrder="1"/>
    </xf>
    <xf numFmtId="165" fontId="26" fillId="0" borderId="92" xfId="0" applyNumberFormat="1" applyFont="1" applyFill="1" applyBorder="1" applyAlignment="1">
      <alignment horizontal="center" vertical="center" wrapText="1" readingOrder="1"/>
    </xf>
    <xf numFmtId="165" fontId="26" fillId="0" borderId="93" xfId="0" applyNumberFormat="1" applyFont="1" applyFill="1" applyBorder="1" applyAlignment="1">
      <alignment horizontal="center" vertical="center" wrapText="1" readingOrder="1"/>
    </xf>
    <xf numFmtId="165" fontId="26" fillId="0" borderId="88" xfId="0" applyNumberFormat="1" applyFont="1" applyFill="1" applyBorder="1" applyAlignment="1">
      <alignment horizontal="center" vertical="center" wrapText="1" readingOrder="1"/>
    </xf>
    <xf numFmtId="165" fontId="26" fillId="0" borderId="168" xfId="0" applyNumberFormat="1" applyFont="1" applyFill="1" applyBorder="1" applyAlignment="1">
      <alignment horizontal="center" vertical="center" wrapText="1" readingOrder="1"/>
    </xf>
    <xf numFmtId="0" fontId="26" fillId="0" borderId="164" xfId="0" applyFont="1" applyFill="1" applyBorder="1" applyAlignment="1">
      <alignment horizontal="left" vertical="center" wrapText="1" readingOrder="1"/>
    </xf>
    <xf numFmtId="165" fontId="26" fillId="0" borderId="89" xfId="0" applyNumberFormat="1" applyFont="1" applyFill="1" applyBorder="1" applyAlignment="1">
      <alignment horizontal="center" vertical="center" wrapText="1" readingOrder="1"/>
    </xf>
    <xf numFmtId="165" fontId="26" fillId="0" borderId="169" xfId="0" applyNumberFormat="1" applyFont="1" applyFill="1" applyBorder="1" applyAlignment="1">
      <alignment horizontal="center" vertical="center" wrapText="1" readingOrder="1"/>
    </xf>
    <xf numFmtId="0" fontId="37" fillId="0" borderId="138" xfId="0" applyFont="1" applyBorder="1" applyAlignment="1">
      <alignment horizontal="left" vertical="center" wrapText="1" readingOrder="1"/>
    </xf>
    <xf numFmtId="165" fontId="37" fillId="0" borderId="170" xfId="0" applyNumberFormat="1" applyFont="1" applyFill="1" applyBorder="1" applyAlignment="1">
      <alignment horizontal="center" vertical="center" wrapText="1" readingOrder="1"/>
    </xf>
    <xf numFmtId="165" fontId="37" fillId="0" borderId="96" xfId="0" applyNumberFormat="1" applyFont="1" applyFill="1" applyBorder="1" applyAlignment="1">
      <alignment horizontal="center" vertical="center" wrapText="1" readingOrder="1"/>
    </xf>
    <xf numFmtId="0" fontId="26" fillId="0" borderId="82" xfId="0" applyFont="1" applyFill="1" applyBorder="1" applyAlignment="1">
      <alignment horizontal="left" vertical="center" wrapText="1" readingOrder="1"/>
    </xf>
    <xf numFmtId="165" fontId="26" fillId="0" borderId="62" xfId="0" applyNumberFormat="1" applyFont="1" applyFill="1" applyBorder="1" applyAlignment="1">
      <alignment horizontal="center" vertical="center" wrapText="1" readingOrder="1"/>
    </xf>
    <xf numFmtId="165" fontId="26" fillId="0" borderId="171" xfId="0" applyNumberFormat="1" applyFont="1" applyFill="1" applyBorder="1" applyAlignment="1">
      <alignment horizontal="center" vertical="center" wrapText="1" readingOrder="1"/>
    </xf>
    <xf numFmtId="165" fontId="26" fillId="0" borderId="82" xfId="0" applyNumberFormat="1" applyFont="1" applyFill="1" applyBorder="1" applyAlignment="1">
      <alignment horizontal="center" vertical="center" wrapText="1" readingOrder="1"/>
    </xf>
    <xf numFmtId="165" fontId="26" fillId="0" borderId="83" xfId="0" applyNumberFormat="1" applyFont="1" applyFill="1" applyBorder="1" applyAlignment="1">
      <alignment horizontal="center" vertical="center" wrapText="1" readingOrder="1"/>
    </xf>
    <xf numFmtId="178" fontId="26" fillId="0" borderId="201" xfId="0" applyNumberFormat="1" applyFont="1" applyFill="1" applyBorder="1" applyAlignment="1">
      <alignment horizontal="center" vertical="center" wrapText="1" readingOrder="1"/>
    </xf>
    <xf numFmtId="178" fontId="26" fillId="4" borderId="201" xfId="0" applyNumberFormat="1" applyFont="1" applyFill="1" applyBorder="1" applyAlignment="1">
      <alignment horizontal="center" vertical="center" wrapText="1" readingOrder="1"/>
    </xf>
    <xf numFmtId="178" fontId="26" fillId="0" borderId="2" xfId="0" applyNumberFormat="1" applyFont="1" applyFill="1" applyBorder="1" applyAlignment="1">
      <alignment horizontal="center" vertical="center" wrapText="1" readingOrder="1"/>
    </xf>
    <xf numFmtId="178" fontId="26" fillId="4" borderId="2" xfId="0" applyNumberFormat="1" applyFont="1" applyFill="1" applyBorder="1" applyAlignment="1">
      <alignment horizontal="center" vertical="center" wrapText="1" readingOrder="1"/>
    </xf>
    <xf numFmtId="178" fontId="37" fillId="0" borderId="2" xfId="0" applyNumberFormat="1" applyFont="1" applyFill="1" applyBorder="1" applyAlignment="1">
      <alignment horizontal="center" vertical="center" wrapText="1" readingOrder="1"/>
    </xf>
    <xf numFmtId="178" fontId="37" fillId="4" borderId="2" xfId="0" applyNumberFormat="1" applyFont="1" applyFill="1" applyBorder="1" applyAlignment="1">
      <alignment horizontal="center" vertical="center" wrapText="1" readingOrder="1"/>
    </xf>
    <xf numFmtId="0" fontId="37" fillId="0" borderId="5" xfId="0" applyFont="1" applyBorder="1" applyAlignment="1">
      <alignment horizontal="left" vertical="center" wrapText="1" readingOrder="1"/>
    </xf>
    <xf numFmtId="178" fontId="37" fillId="3" borderId="13" xfId="0" applyNumberFormat="1" applyFont="1" applyFill="1" applyBorder="1" applyAlignment="1">
      <alignment horizontal="center" vertical="center" wrapText="1" readingOrder="1"/>
    </xf>
    <xf numFmtId="178" fontId="37" fillId="4" borderId="13" xfId="0" applyNumberFormat="1" applyFont="1" applyFill="1" applyBorder="1" applyAlignment="1">
      <alignment horizontal="center" vertical="center" wrapText="1" readingOrder="1"/>
    </xf>
    <xf numFmtId="165" fontId="26" fillId="0" borderId="2" xfId="0" applyNumberFormat="1" applyFont="1" applyFill="1" applyBorder="1" applyAlignment="1">
      <alignment horizontal="center" vertical="center" wrapText="1" readingOrder="1"/>
    </xf>
    <xf numFmtId="165" fontId="26" fillId="4" borderId="2" xfId="0" applyNumberFormat="1" applyFont="1" applyFill="1" applyBorder="1" applyAlignment="1">
      <alignment horizontal="center" vertical="center" wrapText="1" readingOrder="1"/>
    </xf>
    <xf numFmtId="165" fontId="37" fillId="0" borderId="2" xfId="0" applyNumberFormat="1" applyFont="1" applyFill="1" applyBorder="1" applyAlignment="1">
      <alignment horizontal="center" vertical="center" wrapText="1" readingOrder="1"/>
    </xf>
    <xf numFmtId="165" fontId="37" fillId="4" borderId="2" xfId="0" applyNumberFormat="1" applyFont="1" applyFill="1" applyBorder="1" applyAlignment="1">
      <alignment horizontal="center" vertical="center" wrapText="1" readingOrder="1"/>
    </xf>
    <xf numFmtId="165" fontId="37" fillId="3" borderId="13" xfId="0" applyNumberFormat="1" applyFont="1" applyFill="1" applyBorder="1" applyAlignment="1">
      <alignment horizontal="center" vertical="center" wrapText="1" readingOrder="1"/>
    </xf>
    <xf numFmtId="165" fontId="26" fillId="2" borderId="2" xfId="0" applyNumberFormat="1" applyFont="1" applyFill="1" applyBorder="1" applyAlignment="1">
      <alignment horizontal="center" vertical="center" wrapText="1" readingOrder="1"/>
    </xf>
    <xf numFmtId="165" fontId="37" fillId="2" borderId="2" xfId="0" applyNumberFormat="1" applyFont="1" applyFill="1" applyBorder="1" applyAlignment="1">
      <alignment horizontal="center" vertical="center" wrapText="1" readingOrder="1"/>
    </xf>
    <xf numFmtId="165" fontId="26" fillId="5" borderId="2" xfId="0" applyNumberFormat="1" applyFont="1" applyFill="1" applyBorder="1" applyAlignment="1">
      <alignment horizontal="center" vertical="center" wrapText="1" readingOrder="1"/>
    </xf>
    <xf numFmtId="0" fontId="26" fillId="0" borderId="22" xfId="6" applyFont="1" applyBorder="1" applyAlignment="1">
      <alignment horizontal="left" vertical="center" wrapText="1" readingOrder="1"/>
    </xf>
    <xf numFmtId="178" fontId="26" fillId="4" borderId="234" xfId="6" applyNumberFormat="1" applyFont="1" applyFill="1" applyBorder="1" applyAlignment="1">
      <alignment horizontal="center" vertical="center" wrapText="1" readingOrder="1"/>
    </xf>
    <xf numFmtId="178" fontId="26" fillId="5" borderId="2" xfId="6" applyNumberFormat="1" applyFont="1" applyFill="1" applyBorder="1" applyAlignment="1">
      <alignment horizontal="center" vertical="center" wrapText="1" readingOrder="1"/>
    </xf>
    <xf numFmtId="178" fontId="26" fillId="4" borderId="235" xfId="6" applyNumberFormat="1" applyFont="1" applyFill="1" applyBorder="1" applyAlignment="1">
      <alignment horizontal="center" vertical="center" wrapText="1" readingOrder="1"/>
    </xf>
    <xf numFmtId="178" fontId="26" fillId="5" borderId="236" xfId="6" applyNumberFormat="1" applyFont="1" applyFill="1" applyBorder="1" applyAlignment="1">
      <alignment horizontal="center" vertical="center" wrapText="1" readingOrder="1"/>
    </xf>
    <xf numFmtId="178" fontId="26" fillId="3" borderId="237" xfId="6" applyNumberFormat="1" applyFont="1" applyFill="1" applyBorder="1" applyAlignment="1">
      <alignment horizontal="center" vertical="center" wrapText="1" readingOrder="1"/>
    </xf>
    <xf numFmtId="181" fontId="26" fillId="3" borderId="238" xfId="6" applyNumberFormat="1" applyFont="1" applyFill="1" applyBorder="1" applyAlignment="1">
      <alignment horizontal="center" vertical="center" wrapText="1" readingOrder="1"/>
    </xf>
    <xf numFmtId="0" fontId="26" fillId="0" borderId="24" xfId="6" applyFont="1" applyBorder="1" applyAlignment="1">
      <alignment horizontal="left" vertical="center" wrapText="1" readingOrder="1"/>
    </xf>
    <xf numFmtId="178" fontId="26" fillId="4" borderId="239" xfId="6" applyNumberFormat="1" applyFont="1" applyFill="1" applyBorder="1" applyAlignment="1">
      <alignment horizontal="center" vertical="center" wrapText="1" readingOrder="1"/>
    </xf>
    <xf numFmtId="178" fontId="26" fillId="4" borderId="240" xfId="6" applyNumberFormat="1" applyFont="1" applyFill="1" applyBorder="1" applyAlignment="1">
      <alignment horizontal="center" vertical="center" wrapText="1" readingOrder="1"/>
    </xf>
    <xf numFmtId="178" fontId="26" fillId="5" borderId="241" xfId="6" applyNumberFormat="1" applyFont="1" applyFill="1" applyBorder="1" applyAlignment="1">
      <alignment horizontal="center" vertical="center" wrapText="1" readingOrder="1"/>
    </xf>
    <xf numFmtId="178" fontId="26" fillId="4" borderId="242" xfId="6" applyNumberFormat="1" applyFont="1" applyFill="1" applyBorder="1" applyAlignment="1">
      <alignment horizontal="center" vertical="center" wrapText="1" readingOrder="1"/>
    </xf>
    <xf numFmtId="178" fontId="26" fillId="5" borderId="243" xfId="6" applyNumberFormat="1" applyFont="1" applyFill="1" applyBorder="1" applyAlignment="1">
      <alignment horizontal="center" vertical="center" wrapText="1" readingOrder="1"/>
    </xf>
    <xf numFmtId="178" fontId="26" fillId="3" borderId="244" xfId="6" applyNumberFormat="1" applyFont="1" applyFill="1" applyBorder="1" applyAlignment="1">
      <alignment horizontal="center" vertical="center" wrapText="1" readingOrder="1"/>
    </xf>
    <xf numFmtId="0" fontId="37" fillId="0" borderId="5" xfId="6" applyFont="1" applyBorder="1" applyAlignment="1">
      <alignment horizontal="left" vertical="center" wrapText="1" readingOrder="1"/>
    </xf>
    <xf numFmtId="178" fontId="26" fillId="5" borderId="172" xfId="6" applyNumberFormat="1" applyFont="1" applyFill="1" applyBorder="1" applyAlignment="1">
      <alignment horizontal="center" vertical="center" wrapText="1" readingOrder="1"/>
    </xf>
    <xf numFmtId="178" fontId="26" fillId="5" borderId="247" xfId="6" applyNumberFormat="1" applyFont="1" applyFill="1" applyBorder="1" applyAlignment="1">
      <alignment horizontal="center" vertical="center" wrapText="1" readingOrder="1"/>
    </xf>
    <xf numFmtId="178" fontId="26" fillId="4" borderId="249" xfId="6" applyNumberFormat="1" applyFont="1" applyFill="1" applyBorder="1" applyAlignment="1">
      <alignment horizontal="center" vertical="center" wrapText="1" readingOrder="1"/>
    </xf>
    <xf numFmtId="178" fontId="26" fillId="5" borderId="250" xfId="6" applyNumberFormat="1" applyFont="1" applyFill="1" applyBorder="1" applyAlignment="1">
      <alignment horizontal="center" vertical="center" wrapText="1" readingOrder="1"/>
    </xf>
    <xf numFmtId="178" fontId="26" fillId="4" borderId="251" xfId="6" applyNumberFormat="1" applyFont="1" applyFill="1" applyBorder="1" applyAlignment="1">
      <alignment horizontal="center" vertical="center" wrapText="1" readingOrder="1"/>
    </xf>
    <xf numFmtId="178" fontId="26" fillId="5" borderId="197" xfId="6" applyNumberFormat="1" applyFont="1" applyFill="1" applyBorder="1" applyAlignment="1">
      <alignment horizontal="center" vertical="center" wrapText="1" readingOrder="1"/>
    </xf>
    <xf numFmtId="178" fontId="26" fillId="2" borderId="251" xfId="6" applyNumberFormat="1" applyFont="1" applyFill="1" applyBorder="1" applyAlignment="1">
      <alignment horizontal="center" vertical="center" wrapText="1" readingOrder="1"/>
    </xf>
    <xf numFmtId="165" fontId="26" fillId="4" borderId="162" xfId="0" applyNumberFormat="1" applyFont="1" applyFill="1" applyBorder="1" applyAlignment="1">
      <alignment horizontal="center" vertical="center" wrapText="1" readingOrder="1"/>
    </xf>
    <xf numFmtId="9" fontId="26" fillId="0" borderId="162" xfId="0" applyNumberFormat="1" applyFont="1" applyFill="1" applyBorder="1" applyAlignment="1">
      <alignment horizontal="center" vertical="center" wrapText="1" readingOrder="1"/>
    </xf>
    <xf numFmtId="165" fontId="26" fillId="4" borderId="173" xfId="0" applyNumberFormat="1" applyFont="1" applyFill="1" applyBorder="1" applyAlignment="1">
      <alignment horizontal="center" vertical="center" wrapText="1" readingOrder="1"/>
    </xf>
    <xf numFmtId="9" fontId="26" fillId="8" borderId="173" xfId="0" applyNumberFormat="1" applyFont="1" applyFill="1" applyBorder="1" applyAlignment="1">
      <alignment horizontal="center" vertical="center" wrapText="1" readingOrder="1"/>
    </xf>
    <xf numFmtId="0" fontId="37" fillId="0" borderId="172" xfId="0" applyFont="1" applyBorder="1" applyAlignment="1">
      <alignment horizontal="left" vertical="center" wrapText="1" readingOrder="1"/>
    </xf>
    <xf numFmtId="165" fontId="37" fillId="4" borderId="47" xfId="0" applyNumberFormat="1" applyFont="1" applyFill="1" applyBorder="1" applyAlignment="1">
      <alignment horizontal="center" vertical="center" wrapText="1" readingOrder="1"/>
    </xf>
    <xf numFmtId="9" fontId="37" fillId="0" borderId="47" xfId="0" applyNumberFormat="1" applyFont="1" applyFill="1" applyBorder="1" applyAlignment="1">
      <alignment horizontal="center" vertical="center" wrapText="1" readingOrder="1"/>
    </xf>
    <xf numFmtId="165" fontId="26" fillId="4" borderId="65" xfId="0" applyNumberFormat="1" applyFont="1" applyFill="1" applyBorder="1" applyAlignment="1">
      <alignment horizontal="center" vertical="center" wrapText="1" readingOrder="1"/>
    </xf>
    <xf numFmtId="9" fontId="26" fillId="8" borderId="65" xfId="0" applyNumberFormat="1" applyFont="1" applyFill="1" applyBorder="1" applyAlignment="1">
      <alignment horizontal="center" vertical="center" wrapText="1" readingOrder="1"/>
    </xf>
    <xf numFmtId="165" fontId="26" fillId="0" borderId="162" xfId="0" applyNumberFormat="1" applyFont="1" applyFill="1" applyBorder="1" applyAlignment="1">
      <alignment horizontal="center" vertical="center" wrapText="1" readingOrder="1"/>
    </xf>
    <xf numFmtId="165" fontId="26" fillId="0" borderId="65" xfId="0" applyNumberFormat="1" applyFont="1" applyFill="1" applyBorder="1" applyAlignment="1">
      <alignment horizontal="center" vertical="center" wrapText="1" readingOrder="1"/>
    </xf>
    <xf numFmtId="165" fontId="26" fillId="0" borderId="173" xfId="0" applyNumberFormat="1" applyFont="1" applyFill="1" applyBorder="1" applyAlignment="1">
      <alignment horizontal="center" vertical="center" wrapText="1" readingOrder="1"/>
    </xf>
    <xf numFmtId="165" fontId="37" fillId="0" borderId="47" xfId="0" applyNumberFormat="1" applyFont="1" applyFill="1" applyBorder="1" applyAlignment="1">
      <alignment horizontal="center" vertical="center" wrapText="1" readingOrder="1"/>
    </xf>
    <xf numFmtId="0" fontId="26" fillId="0" borderId="162" xfId="0" applyFont="1" applyBorder="1" applyAlignment="1">
      <alignment horizontal="left" vertical="center" wrapText="1" readingOrder="1"/>
    </xf>
    <xf numFmtId="166" fontId="26" fillId="0" borderId="71" xfId="0" applyNumberFormat="1" applyFont="1" applyFill="1" applyBorder="1" applyAlignment="1">
      <alignment horizontal="center" vertical="center" wrapText="1" readingOrder="1"/>
    </xf>
    <xf numFmtId="0" fontId="37" fillId="0" borderId="14" xfId="0" applyFont="1" applyBorder="1" applyAlignment="1">
      <alignment horizontal="left" vertical="center" wrapText="1" readingOrder="1"/>
    </xf>
    <xf numFmtId="165" fontId="37" fillId="0" borderId="15" xfId="0" applyNumberFormat="1" applyFont="1" applyFill="1" applyBorder="1" applyAlignment="1">
      <alignment horizontal="center" vertical="center" wrapText="1" readingOrder="1"/>
    </xf>
    <xf numFmtId="1" fontId="26" fillId="5" borderId="11" xfId="0" applyNumberFormat="1" applyFont="1" applyFill="1" applyBorder="1" applyAlignment="1">
      <alignment horizontal="center" vertical="center" wrapText="1" readingOrder="1"/>
    </xf>
    <xf numFmtId="9" fontId="26" fillId="0" borderId="11" xfId="0" applyNumberFormat="1" applyFont="1" applyFill="1" applyBorder="1" applyAlignment="1">
      <alignment horizontal="center" vertical="center" wrapText="1" readingOrder="1"/>
    </xf>
    <xf numFmtId="1" fontId="26" fillId="0" borderId="11" xfId="0" applyNumberFormat="1" applyFont="1" applyFill="1" applyBorder="1" applyAlignment="1">
      <alignment horizontal="center" vertical="center" wrapText="1" readingOrder="1"/>
    </xf>
    <xf numFmtId="0" fontId="26" fillId="0" borderId="7" xfId="0" applyFont="1" applyBorder="1" applyAlignment="1">
      <alignment horizontal="left" vertical="center" wrapText="1" indent="1" readingOrder="1"/>
    </xf>
    <xf numFmtId="9" fontId="26" fillId="5" borderId="11" xfId="0" applyNumberFormat="1" applyFont="1" applyFill="1" applyBorder="1" applyAlignment="1">
      <alignment horizontal="center" vertical="center" wrapText="1" readingOrder="1"/>
    </xf>
    <xf numFmtId="0" fontId="26" fillId="0" borderId="14" xfId="0" applyFont="1" applyBorder="1" applyAlignment="1">
      <alignment horizontal="left" vertical="center" wrapText="1" indent="1" readingOrder="1"/>
    </xf>
    <xf numFmtId="0" fontId="37" fillId="0" borderId="110" xfId="0" applyFont="1" applyBorder="1" applyAlignment="1">
      <alignment horizontal="left" vertical="center" wrapText="1" readingOrder="1"/>
    </xf>
    <xf numFmtId="9" fontId="26" fillId="0" borderId="11" xfId="0" quotePrefix="1" applyNumberFormat="1" applyFont="1" applyFill="1" applyBorder="1" applyAlignment="1">
      <alignment horizontal="center" vertical="center" wrapText="1" readingOrder="1"/>
    </xf>
    <xf numFmtId="166" fontId="26" fillId="5" borderId="71" xfId="0" applyNumberFormat="1" applyFont="1" applyFill="1" applyBorder="1" applyAlignment="1">
      <alignment horizontal="center" vertical="center" wrapText="1" readingOrder="1"/>
    </xf>
    <xf numFmtId="0" fontId="53" fillId="0" borderId="14" xfId="0" applyFont="1" applyBorder="1" applyAlignment="1">
      <alignment horizontal="left" vertical="center" wrapText="1" readingOrder="1"/>
    </xf>
    <xf numFmtId="9" fontId="26" fillId="0" borderId="11" xfId="3" applyFont="1" applyFill="1" applyBorder="1" applyAlignment="1">
      <alignment horizontal="center" vertical="center" wrapText="1" readingOrder="1"/>
    </xf>
    <xf numFmtId="1" fontId="26" fillId="0" borderId="101" xfId="0" applyNumberFormat="1" applyFont="1" applyFill="1" applyBorder="1" applyAlignment="1">
      <alignment horizontal="left" vertical="center" wrapText="1" readingOrder="1"/>
    </xf>
    <xf numFmtId="9" fontId="37" fillId="5" borderId="15" xfId="0" applyNumberFormat="1" applyFont="1" applyFill="1" applyBorder="1" applyAlignment="1">
      <alignment horizontal="center" vertical="center" wrapText="1" readingOrder="1"/>
    </xf>
    <xf numFmtId="9" fontId="37" fillId="0" borderId="15" xfId="0" applyNumberFormat="1" applyFont="1" applyFill="1" applyBorder="1" applyAlignment="1">
      <alignment horizontal="center" vertical="center" wrapText="1" readingOrder="1"/>
    </xf>
    <xf numFmtId="49" fontId="26" fillId="0" borderId="11" xfId="0" applyNumberFormat="1" applyFont="1" applyFill="1" applyBorder="1" applyAlignment="1">
      <alignment horizontal="center" vertical="center" wrapText="1" readingOrder="1"/>
    </xf>
    <xf numFmtId="0" fontId="26" fillId="0" borderId="14" xfId="0" applyFont="1" applyBorder="1" applyAlignment="1">
      <alignment horizontal="left" vertical="center" wrapText="1" readingOrder="1"/>
    </xf>
    <xf numFmtId="3" fontId="26" fillId="0" borderId="11" xfId="0" applyNumberFormat="1" applyFont="1" applyFill="1" applyBorder="1" applyAlignment="1">
      <alignment horizontal="center" vertical="center" wrapText="1" readingOrder="1"/>
    </xf>
    <xf numFmtId="0" fontId="26" fillId="0" borderId="14" xfId="0" applyFont="1" applyFill="1" applyBorder="1" applyAlignment="1">
      <alignment horizontal="left" vertical="center" wrapText="1" indent="1" readingOrder="1"/>
    </xf>
    <xf numFmtId="0" fontId="37" fillId="0" borderId="26" xfId="0" applyFont="1" applyBorder="1" applyAlignment="1">
      <alignment horizontal="left" vertical="center" wrapText="1" readingOrder="1"/>
    </xf>
    <xf numFmtId="165" fontId="37" fillId="0" borderId="72" xfId="0" applyNumberFormat="1" applyFont="1" applyFill="1" applyBorder="1" applyAlignment="1">
      <alignment horizontal="center" vertical="center" wrapText="1" readingOrder="1"/>
    </xf>
    <xf numFmtId="0" fontId="26" fillId="0" borderId="177" xfId="0" applyFont="1" applyBorder="1" applyAlignment="1">
      <alignment horizontal="left" vertical="center" wrapText="1" readingOrder="1"/>
    </xf>
    <xf numFmtId="9" fontId="26" fillId="0" borderId="178" xfId="0" applyNumberFormat="1" applyFont="1" applyFill="1" applyBorder="1" applyAlignment="1">
      <alignment horizontal="center" vertical="center" wrapText="1" readingOrder="1"/>
    </xf>
    <xf numFmtId="0" fontId="26" fillId="0" borderId="179" xfId="0" applyFont="1" applyBorder="1" applyAlignment="1">
      <alignment horizontal="left" vertical="center" wrapText="1" readingOrder="1"/>
    </xf>
    <xf numFmtId="9" fontId="26" fillId="5" borderId="222" xfId="0" applyNumberFormat="1" applyFont="1" applyFill="1" applyBorder="1" applyAlignment="1">
      <alignment horizontal="center" vertical="center" wrapText="1" readingOrder="1"/>
    </xf>
    <xf numFmtId="0" fontId="26" fillId="0" borderId="67" xfId="0" applyFont="1" applyBorder="1" applyAlignment="1">
      <alignment horizontal="left" vertical="center" wrapText="1" readingOrder="1"/>
    </xf>
    <xf numFmtId="9" fontId="26" fillId="0" borderId="75" xfId="0" applyNumberFormat="1" applyFont="1" applyFill="1" applyBorder="1" applyAlignment="1">
      <alignment horizontal="center" vertical="center" wrapText="1" readingOrder="1"/>
    </xf>
    <xf numFmtId="9" fontId="26" fillId="5" borderId="178" xfId="0" applyNumberFormat="1" applyFont="1" applyFill="1" applyBorder="1" applyAlignment="1">
      <alignment horizontal="center" vertical="center" wrapText="1" readingOrder="1"/>
    </xf>
    <xf numFmtId="9" fontId="26" fillId="5" borderId="75" xfId="0" applyNumberFormat="1" applyFont="1" applyFill="1" applyBorder="1" applyAlignment="1">
      <alignment horizontal="center" vertical="center" wrapText="1" readingOrder="1"/>
    </xf>
    <xf numFmtId="0" fontId="26" fillId="0" borderId="26" xfId="0" applyFont="1" applyBorder="1" applyAlignment="1">
      <alignment horizontal="left" vertical="center" wrapText="1" readingOrder="1"/>
    </xf>
    <xf numFmtId="9" fontId="26" fillId="5" borderId="72" xfId="0" applyNumberFormat="1" applyFont="1" applyFill="1" applyBorder="1" applyAlignment="1">
      <alignment horizontal="center" vertical="center" wrapText="1" readingOrder="1"/>
    </xf>
    <xf numFmtId="9" fontId="26" fillId="0" borderId="72" xfId="0" applyNumberFormat="1" applyFont="1" applyFill="1" applyBorder="1" applyAlignment="1">
      <alignment horizontal="center" vertical="center" wrapText="1" readingOrder="1"/>
    </xf>
    <xf numFmtId="0" fontId="37" fillId="0" borderId="202" xfId="0" applyFont="1" applyBorder="1" applyAlignment="1">
      <alignment horizontal="left" vertical="center" wrapText="1" readingOrder="1"/>
    </xf>
    <xf numFmtId="9" fontId="37" fillId="3" borderId="73" xfId="0" applyNumberFormat="1" applyFont="1" applyFill="1" applyBorder="1" applyAlignment="1">
      <alignment horizontal="center" vertical="center" wrapText="1" readingOrder="1"/>
    </xf>
    <xf numFmtId="0" fontId="26" fillId="0" borderId="66" xfId="0" applyFont="1" applyBorder="1" applyAlignment="1">
      <alignment horizontal="left" vertical="center" wrapText="1" readingOrder="1"/>
    </xf>
    <xf numFmtId="165" fontId="37" fillId="5" borderId="180" xfId="0" applyNumberFormat="1" applyFont="1" applyFill="1" applyBorder="1" applyAlignment="1">
      <alignment horizontal="center" vertical="center" wrapText="1" readingOrder="1"/>
    </xf>
    <xf numFmtId="166" fontId="26" fillId="0" borderId="180" xfId="0" applyNumberFormat="1" applyFont="1" applyFill="1" applyBorder="1" applyAlignment="1">
      <alignment horizontal="center" vertical="center" wrapText="1" readingOrder="1"/>
    </xf>
    <xf numFmtId="0" fontId="26" fillId="0" borderId="67" xfId="0" applyFont="1" applyFill="1" applyBorder="1" applyAlignment="1">
      <alignment horizontal="left" vertical="center" wrapText="1" readingOrder="1"/>
    </xf>
    <xf numFmtId="165" fontId="26" fillId="0" borderId="42" xfId="0" applyNumberFormat="1" applyFont="1" applyFill="1" applyBorder="1" applyAlignment="1">
      <alignment horizontal="center" vertical="center" wrapText="1" readingOrder="1"/>
    </xf>
    <xf numFmtId="165" fontId="26" fillId="5" borderId="42" xfId="0" applyNumberFormat="1" applyFont="1" applyFill="1" applyBorder="1" applyAlignment="1">
      <alignment horizontal="center" vertical="center" wrapText="1" readingOrder="1"/>
    </xf>
    <xf numFmtId="166" fontId="26" fillId="0" borderId="42" xfId="0" applyNumberFormat="1" applyFont="1" applyFill="1" applyBorder="1" applyAlignment="1">
      <alignment horizontal="center" vertical="center" wrapText="1" readingOrder="1"/>
    </xf>
    <xf numFmtId="0" fontId="37" fillId="0" borderId="68" xfId="0" applyFont="1" applyBorder="1" applyAlignment="1">
      <alignment horizontal="left" vertical="center" wrapText="1" readingOrder="1"/>
    </xf>
    <xf numFmtId="165" fontId="37" fillId="0" borderId="70" xfId="0" applyNumberFormat="1" applyFont="1" applyFill="1" applyBorder="1" applyAlignment="1">
      <alignment horizontal="center" vertical="center" wrapText="1" readingOrder="1"/>
    </xf>
    <xf numFmtId="0" fontId="37" fillId="0" borderId="65" xfId="0" applyFont="1" applyBorder="1" applyAlignment="1">
      <alignment horizontal="left" vertical="center" wrapText="1" readingOrder="1"/>
    </xf>
    <xf numFmtId="9" fontId="37" fillId="5" borderId="87" xfId="0" applyNumberFormat="1" applyFont="1" applyFill="1" applyBorder="1" applyAlignment="1">
      <alignment horizontal="center" vertical="center" wrapText="1" readingOrder="1"/>
    </xf>
    <xf numFmtId="9" fontId="37" fillId="3" borderId="87" xfId="0" applyNumberFormat="1" applyFont="1" applyFill="1" applyBorder="1" applyAlignment="1">
      <alignment horizontal="center" vertical="center" wrapText="1" readingOrder="1"/>
    </xf>
    <xf numFmtId="165" fontId="26" fillId="0" borderId="180" xfId="0" applyNumberFormat="1" applyFont="1" applyFill="1" applyBorder="1" applyAlignment="1">
      <alignment horizontal="center" vertical="center" wrapText="1" readingOrder="1"/>
    </xf>
    <xf numFmtId="0" fontId="37" fillId="0" borderId="67" xfId="0" applyFont="1" applyBorder="1" applyAlignment="1">
      <alignment horizontal="left" vertical="center" wrapText="1" readingOrder="1"/>
    </xf>
    <xf numFmtId="165" fontId="37" fillId="0" borderId="42" xfId="0" applyNumberFormat="1" applyFont="1" applyFill="1" applyBorder="1" applyAlignment="1">
      <alignment horizontal="center" vertical="center" wrapText="1" readingOrder="1"/>
    </xf>
    <xf numFmtId="0" fontId="26" fillId="4" borderId="67" xfId="0" applyFont="1" applyFill="1" applyBorder="1" applyAlignment="1">
      <alignment horizontal="left" vertical="center" wrapText="1" readingOrder="1"/>
    </xf>
    <xf numFmtId="165" fontId="26" fillId="4" borderId="42" xfId="0" applyNumberFormat="1" applyFont="1" applyFill="1" applyBorder="1" applyAlignment="1">
      <alignment horizontal="center" vertical="center" wrapText="1" readingOrder="1"/>
    </xf>
    <xf numFmtId="0" fontId="26" fillId="4" borderId="66" xfId="0" applyFont="1" applyFill="1" applyBorder="1" applyAlignment="1">
      <alignment horizontal="left" vertical="center" wrapText="1" readingOrder="1"/>
    </xf>
    <xf numFmtId="165" fontId="26" fillId="4" borderId="63" xfId="0" applyNumberFormat="1" applyFont="1" applyFill="1" applyBorder="1" applyAlignment="1">
      <alignment horizontal="center" vertical="center" wrapText="1" readingOrder="1"/>
    </xf>
    <xf numFmtId="0" fontId="26" fillId="0" borderId="132" xfId="0" applyFont="1" applyBorder="1" applyAlignment="1">
      <alignment horizontal="left" vertical="center" wrapText="1" readingOrder="1"/>
    </xf>
    <xf numFmtId="165" fontId="26" fillId="0" borderId="45" xfId="0" applyNumberFormat="1" applyFont="1" applyFill="1" applyBorder="1" applyAlignment="1">
      <alignment horizontal="center" vertical="center" wrapText="1" readingOrder="1"/>
    </xf>
    <xf numFmtId="165" fontId="26" fillId="0" borderId="27" xfId="0" applyNumberFormat="1" applyFont="1" applyFill="1" applyBorder="1" applyAlignment="1">
      <alignment horizontal="center" vertical="center" wrapText="1" readingOrder="1"/>
    </xf>
    <xf numFmtId="164" fontId="37" fillId="3" borderId="47" xfId="0" applyNumberFormat="1" applyFont="1" applyFill="1" applyBorder="1" applyAlignment="1">
      <alignment horizontal="center" vertical="center" wrapText="1" readingOrder="1"/>
    </xf>
    <xf numFmtId="15" fontId="26" fillId="0" borderId="62" xfId="0" applyNumberFormat="1" applyFont="1" applyBorder="1" applyAlignment="1">
      <alignment horizontal="center" vertical="center" wrapText="1"/>
    </xf>
    <xf numFmtId="15" fontId="26" fillId="0" borderId="17" xfId="0" applyNumberFormat="1" applyFont="1" applyBorder="1" applyAlignment="1">
      <alignment horizontal="center" vertical="center" wrapText="1"/>
    </xf>
    <xf numFmtId="15" fontId="26" fillId="0" borderId="113" xfId="0" applyNumberFormat="1" applyFont="1" applyBorder="1" applyAlignment="1">
      <alignment horizontal="center" vertical="center" wrapText="1"/>
    </xf>
    <xf numFmtId="15" fontId="26" fillId="0" borderId="48" xfId="0" applyNumberFormat="1" applyFont="1" applyBorder="1" applyAlignment="1">
      <alignment horizontal="center" vertical="center" wrapText="1"/>
    </xf>
    <xf numFmtId="15" fontId="26" fillId="0" borderId="7" xfId="0" applyNumberFormat="1" applyFont="1" applyBorder="1" applyAlignment="1">
      <alignment horizontal="center" vertical="center" wrapText="1"/>
    </xf>
    <xf numFmtId="15" fontId="26" fillId="0" borderId="53" xfId="0" applyNumberFormat="1" applyFont="1" applyBorder="1" applyAlignment="1">
      <alignment horizontal="center" vertical="center" wrapText="1"/>
    </xf>
    <xf numFmtId="0" fontId="26" fillId="0" borderId="48" xfId="0" applyFont="1" applyBorder="1" applyAlignment="1">
      <alignment horizontal="center" vertical="center" wrapText="1"/>
    </xf>
    <xf numFmtId="165" fontId="26" fillId="0" borderId="48" xfId="0" applyNumberFormat="1" applyFont="1" applyFill="1" applyBorder="1" applyAlignment="1">
      <alignment horizontal="center" vertical="center" wrapText="1"/>
    </xf>
    <xf numFmtId="0" fontId="26" fillId="0" borderId="14" xfId="0" applyFont="1" applyBorder="1" applyAlignment="1">
      <alignment horizontal="left" vertical="center" wrapText="1"/>
    </xf>
    <xf numFmtId="165" fontId="26" fillId="0" borderId="57" xfId="0" applyNumberFormat="1" applyFont="1" applyFill="1" applyBorder="1" applyAlignment="1">
      <alignment horizontal="center" vertical="center" wrapText="1"/>
    </xf>
    <xf numFmtId="0" fontId="26" fillId="0" borderId="17" xfId="0" applyFont="1" applyBorder="1" applyAlignment="1">
      <alignment horizontal="left" vertical="center" wrapText="1"/>
    </xf>
    <xf numFmtId="165" fontId="26" fillId="0" borderId="16" xfId="0" applyNumberFormat="1" applyFont="1" applyFill="1" applyBorder="1" applyAlignment="1">
      <alignment horizontal="center" vertical="center" wrapText="1"/>
    </xf>
    <xf numFmtId="165" fontId="26" fillId="0" borderId="58" xfId="0" applyNumberFormat="1" applyFont="1" applyFill="1" applyBorder="1" applyAlignment="1">
      <alignment horizontal="center" vertical="center" wrapText="1"/>
    </xf>
    <xf numFmtId="166" fontId="26" fillId="0" borderId="55" xfId="0" applyNumberFormat="1" applyFont="1" applyFill="1" applyBorder="1" applyAlignment="1">
      <alignment horizontal="center" vertical="center" wrapText="1"/>
    </xf>
    <xf numFmtId="165" fontId="26" fillId="5" borderId="11" xfId="0" applyNumberFormat="1" applyFont="1" applyFill="1" applyBorder="1" applyAlignment="1">
      <alignment horizontal="center" vertical="center" wrapText="1"/>
    </xf>
    <xf numFmtId="165" fontId="26" fillId="5" borderId="55" xfId="0" applyNumberFormat="1" applyFont="1" applyFill="1" applyBorder="1" applyAlignment="1">
      <alignment horizontal="center" vertical="center" wrapText="1"/>
    </xf>
    <xf numFmtId="0" fontId="26" fillId="0" borderId="26" xfId="0" applyFont="1" applyBorder="1" applyAlignment="1">
      <alignment horizontal="left" vertical="center" wrapText="1"/>
    </xf>
    <xf numFmtId="165" fontId="26" fillId="0" borderId="36" xfId="0" applyNumberFormat="1" applyFont="1" applyFill="1" applyBorder="1" applyAlignment="1">
      <alignment horizontal="center" vertical="center" wrapText="1"/>
    </xf>
    <xf numFmtId="0" fontId="26" fillId="0" borderId="55" xfId="0" applyFont="1" applyBorder="1" applyAlignment="1">
      <alignment horizontal="center" vertical="center" wrapText="1"/>
    </xf>
    <xf numFmtId="9" fontId="26" fillId="0" borderId="15" xfId="3" applyFont="1" applyFill="1" applyBorder="1" applyAlignment="1">
      <alignment horizontal="center" vertical="center" wrapText="1"/>
    </xf>
    <xf numFmtId="165" fontId="26" fillId="5" borderId="48" xfId="0" applyNumberFormat="1" applyFont="1" applyFill="1" applyBorder="1" applyAlignment="1">
      <alignment horizontal="center" vertical="center" wrapText="1"/>
    </xf>
    <xf numFmtId="0" fontId="8" fillId="3" borderId="38" xfId="0" applyFont="1" applyFill="1" applyBorder="1" applyAlignment="1">
      <alignment horizontal="left" vertical="center" wrapText="1" readingOrder="1"/>
    </xf>
    <xf numFmtId="0" fontId="8" fillId="3" borderId="39" xfId="0" applyFont="1" applyFill="1" applyBorder="1" applyAlignment="1">
      <alignment horizontal="center" vertical="center" wrapText="1" readingOrder="1"/>
    </xf>
    <xf numFmtId="17" fontId="8" fillId="3" borderId="39" xfId="0" quotePrefix="1" applyNumberFormat="1" applyFont="1" applyFill="1" applyBorder="1" applyAlignment="1">
      <alignment horizontal="center" vertical="center" wrapText="1" readingOrder="1"/>
    </xf>
    <xf numFmtId="0" fontId="54" fillId="3" borderId="40" xfId="0" applyFont="1" applyFill="1" applyBorder="1" applyAlignment="1">
      <alignment horizontal="center" vertical="center" wrapText="1" readingOrder="1"/>
    </xf>
    <xf numFmtId="9" fontId="54" fillId="3" borderId="40" xfId="3" applyFont="1" applyFill="1" applyBorder="1" applyAlignment="1">
      <alignment horizontal="center" vertical="center" wrapText="1" readingOrder="1"/>
    </xf>
    <xf numFmtId="9" fontId="54" fillId="4" borderId="40" xfId="3" applyFont="1" applyFill="1" applyBorder="1" applyAlignment="1">
      <alignment horizontal="center" vertical="center" wrapText="1" readingOrder="1"/>
    </xf>
    <xf numFmtId="0" fontId="8" fillId="3" borderId="32" xfId="0" applyFont="1" applyFill="1" applyBorder="1" applyAlignment="1">
      <alignment horizontal="left" vertical="center" wrapText="1" readingOrder="1"/>
    </xf>
    <xf numFmtId="0" fontId="8" fillId="3" borderId="33" xfId="0" applyFont="1" applyFill="1" applyBorder="1" applyAlignment="1">
      <alignment horizontal="center" vertical="center" wrapText="1" readingOrder="1"/>
    </xf>
    <xf numFmtId="15" fontId="8" fillId="3" borderId="33" xfId="0" applyNumberFormat="1" applyFont="1" applyFill="1" applyBorder="1" applyAlignment="1">
      <alignment horizontal="center" vertical="center" wrapText="1" readingOrder="1"/>
    </xf>
    <xf numFmtId="171" fontId="8" fillId="4" borderId="34" xfId="0" applyNumberFormat="1" applyFont="1" applyFill="1" applyBorder="1" applyAlignment="1">
      <alignment horizontal="center" vertical="center" wrapText="1" readingOrder="1"/>
    </xf>
    <xf numFmtId="169" fontId="8" fillId="3" borderId="34" xfId="3" applyNumberFormat="1" applyFont="1" applyFill="1" applyBorder="1" applyAlignment="1">
      <alignment horizontal="center" vertical="center" wrapText="1" readingOrder="1"/>
    </xf>
    <xf numFmtId="15" fontId="8" fillId="4" borderId="33" xfId="0" quotePrefix="1" applyNumberFormat="1" applyFont="1" applyFill="1" applyBorder="1" applyAlignment="1">
      <alignment horizontal="center" vertical="center" wrapText="1" readingOrder="1"/>
    </xf>
    <xf numFmtId="172" fontId="8" fillId="4" borderId="34" xfId="0" applyNumberFormat="1" applyFont="1" applyFill="1" applyBorder="1" applyAlignment="1">
      <alignment horizontal="center" vertical="center" wrapText="1" readingOrder="1"/>
    </xf>
    <xf numFmtId="17" fontId="8" fillId="3" borderId="33" xfId="0" quotePrefix="1" applyNumberFormat="1" applyFont="1" applyFill="1" applyBorder="1" applyAlignment="1">
      <alignment horizontal="center" vertical="center" wrapText="1" readingOrder="1"/>
    </xf>
    <xf numFmtId="2" fontId="8" fillId="4" borderId="33" xfId="0" quotePrefix="1" applyNumberFormat="1" applyFont="1" applyFill="1" applyBorder="1" applyAlignment="1">
      <alignment horizontal="center" vertical="center" wrapText="1" readingOrder="1"/>
    </xf>
    <xf numFmtId="15" fontId="8" fillId="3" borderId="39" xfId="0" applyNumberFormat="1" applyFont="1" applyFill="1" applyBorder="1" applyAlignment="1">
      <alignment horizontal="center" vertical="center" wrapText="1" readingOrder="1"/>
    </xf>
    <xf numFmtId="169" fontId="8" fillId="3" borderId="40" xfId="3" applyNumberFormat="1" applyFont="1" applyFill="1" applyBorder="1" applyAlignment="1">
      <alignment horizontal="center" vertical="center" wrapText="1" readingOrder="1"/>
    </xf>
    <xf numFmtId="15" fontId="8" fillId="4" borderId="39" xfId="0" quotePrefix="1" applyNumberFormat="1" applyFont="1" applyFill="1" applyBorder="1" applyAlignment="1">
      <alignment horizontal="center" vertical="center" wrapText="1" readingOrder="1"/>
    </xf>
    <xf numFmtId="173" fontId="8" fillId="4" borderId="34" xfId="0" applyNumberFormat="1" applyFont="1" applyFill="1" applyBorder="1" applyAlignment="1">
      <alignment horizontal="center" vertical="center" wrapText="1" readingOrder="1"/>
    </xf>
    <xf numFmtId="171" fontId="8" fillId="4" borderId="40" xfId="0" applyNumberFormat="1" applyFont="1" applyFill="1" applyBorder="1" applyAlignment="1">
      <alignment horizontal="center" vertical="center" wrapText="1" readingOrder="1"/>
    </xf>
    <xf numFmtId="0" fontId="37" fillId="0" borderId="110" xfId="0" applyFont="1" applyFill="1" applyBorder="1" applyAlignment="1">
      <alignment horizontal="left" vertical="center" wrapText="1" readingOrder="1"/>
    </xf>
    <xf numFmtId="164" fontId="37" fillId="3" borderId="47" xfId="0" applyNumberFormat="1" applyFont="1" applyFill="1" applyBorder="1" applyAlignment="1">
      <alignment horizontal="center" vertical="center" wrapText="1" readingOrder="1"/>
    </xf>
    <xf numFmtId="0" fontId="37" fillId="0" borderId="0" xfId="0" applyFont="1" applyBorder="1" applyAlignment="1">
      <alignment horizontal="left" vertical="center" wrapText="1" readingOrder="1"/>
    </xf>
    <xf numFmtId="164" fontId="8" fillId="0" borderId="0" xfId="0" applyNumberFormat="1" applyFont="1" applyBorder="1"/>
    <xf numFmtId="9" fontId="37" fillId="0" borderId="0" xfId="0" applyNumberFormat="1" applyFont="1" applyFill="1" applyBorder="1" applyAlignment="1">
      <alignment horizontal="center" vertical="center" wrapText="1" readingOrder="1"/>
    </xf>
    <xf numFmtId="0" fontId="47" fillId="8" borderId="0" xfId="4" applyFont="1" applyFill="1" applyBorder="1" applyAlignment="1">
      <alignment horizontal="center" vertical="center"/>
    </xf>
    <xf numFmtId="0" fontId="47" fillId="0" borderId="0" xfId="4" applyFont="1" applyFill="1" applyBorder="1" applyAlignment="1">
      <alignment horizontal="center" vertical="center"/>
    </xf>
    <xf numFmtId="166" fontId="26" fillId="0" borderId="41" xfId="0" applyNumberFormat="1" applyFont="1" applyFill="1" applyBorder="1" applyAlignment="1">
      <alignment horizontal="center" vertical="center" wrapText="1"/>
    </xf>
    <xf numFmtId="0" fontId="47" fillId="0" borderId="176" xfId="4" applyFont="1" applyFill="1" applyBorder="1" applyAlignment="1">
      <alignment horizontal="center" vertical="center"/>
    </xf>
    <xf numFmtId="183" fontId="26" fillId="0" borderId="41" xfId="0" applyNumberFormat="1" applyFont="1" applyFill="1" applyBorder="1" applyAlignment="1">
      <alignment horizontal="center" vertical="center" wrapText="1" readingOrder="1"/>
    </xf>
    <xf numFmtId="0" fontId="11" fillId="10" borderId="131" xfId="0" applyFont="1" applyFill="1" applyBorder="1" applyAlignment="1">
      <alignment horizontal="center" vertical="center" wrapText="1" readingOrder="1"/>
    </xf>
    <xf numFmtId="0" fontId="8" fillId="0" borderId="253" xfId="0" applyFont="1" applyBorder="1"/>
    <xf numFmtId="165" fontId="23" fillId="0" borderId="57" xfId="0" applyNumberFormat="1" applyFont="1" applyFill="1" applyBorder="1" applyAlignment="1">
      <alignment horizontal="center" vertical="center" wrapText="1" readingOrder="1"/>
    </xf>
    <xf numFmtId="9" fontId="21" fillId="0" borderId="254" xfId="0" applyNumberFormat="1"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8" fillId="0" borderId="0" xfId="0" applyFont="1" applyFill="1" applyBorder="1"/>
    <xf numFmtId="166" fontId="21" fillId="0" borderId="0" xfId="0" applyNumberFormat="1" applyFont="1" applyFill="1" applyBorder="1" applyAlignment="1">
      <alignment horizontal="center" vertical="center" wrapText="1" readingOrder="1"/>
    </xf>
    <xf numFmtId="9" fontId="21" fillId="0" borderId="0" xfId="3" applyFont="1" applyFill="1" applyBorder="1" applyAlignment="1">
      <alignment horizontal="center" vertical="center" wrapText="1" readingOrder="1"/>
    </xf>
    <xf numFmtId="166" fontId="26" fillId="17" borderId="253" xfId="0" applyNumberFormat="1" applyFont="1" applyFill="1" applyBorder="1" applyAlignment="1">
      <alignment horizontal="center" vertical="center" wrapText="1" readingOrder="1"/>
    </xf>
    <xf numFmtId="9" fontId="26" fillId="17" borderId="254" xfId="0" applyNumberFormat="1" applyFont="1" applyFill="1" applyBorder="1" applyAlignment="1">
      <alignment horizontal="center" vertical="center" wrapText="1" readingOrder="1"/>
    </xf>
    <xf numFmtId="9" fontId="26" fillId="17" borderId="254" xfId="3" applyFont="1" applyFill="1" applyBorder="1" applyAlignment="1">
      <alignment horizontal="center" vertical="center" wrapText="1" readingOrder="1"/>
    </xf>
    <xf numFmtId="1" fontId="26" fillId="17" borderId="254" xfId="0" applyNumberFormat="1" applyFont="1" applyFill="1" applyBorder="1" applyAlignment="1">
      <alignment horizontal="center" vertical="center" wrapText="1" readingOrder="1"/>
    </xf>
    <xf numFmtId="9" fontId="26" fillId="8" borderId="11" xfId="0" applyNumberFormat="1" applyFont="1" applyFill="1" applyBorder="1" applyAlignment="1">
      <alignment horizontal="center" vertical="center" wrapText="1" readingOrder="1"/>
    </xf>
    <xf numFmtId="165" fontId="37" fillId="8" borderId="15" xfId="0" applyNumberFormat="1" applyFont="1" applyFill="1" applyBorder="1" applyAlignment="1">
      <alignment horizontal="center" vertical="center" wrapText="1" readingOrder="1"/>
    </xf>
    <xf numFmtId="166" fontId="26" fillId="5" borderId="253" xfId="0" applyNumberFormat="1" applyFont="1" applyFill="1" applyBorder="1" applyAlignment="1">
      <alignment horizontal="center" vertical="center" wrapText="1" readingOrder="1"/>
    </xf>
    <xf numFmtId="9" fontId="26" fillId="5" borderId="254" xfId="0" applyNumberFormat="1" applyFont="1" applyFill="1" applyBorder="1" applyAlignment="1">
      <alignment horizontal="center" vertical="center" wrapText="1" readingOrder="1"/>
    </xf>
    <xf numFmtId="0" fontId="8" fillId="0" borderId="0" xfId="0" applyFont="1" applyAlignment="1">
      <alignment horizontal="left" vertical="center"/>
    </xf>
    <xf numFmtId="166" fontId="26" fillId="0" borderId="75" xfId="0" applyNumberFormat="1" applyFont="1" applyFill="1" applyBorder="1" applyAlignment="1">
      <alignment horizontal="center" vertical="center" wrapText="1" readingOrder="1"/>
    </xf>
    <xf numFmtId="0" fontId="14" fillId="0" borderId="73" xfId="0" applyFont="1" applyFill="1" applyBorder="1" applyAlignment="1">
      <alignment horizontal="left" vertical="center" wrapText="1"/>
    </xf>
    <xf numFmtId="0" fontId="8" fillId="0" borderId="176" xfId="0" applyFont="1" applyFill="1" applyBorder="1" applyAlignment="1">
      <alignment horizontal="center" vertical="center" wrapText="1"/>
    </xf>
    <xf numFmtId="0" fontId="8" fillId="5" borderId="184" xfId="0" applyFont="1" applyFill="1" applyBorder="1" applyAlignment="1">
      <alignment horizontal="center" vertical="center"/>
    </xf>
    <xf numFmtId="0" fontId="8" fillId="5" borderId="0" xfId="0" applyFont="1" applyFill="1" applyBorder="1" applyAlignment="1">
      <alignment horizontal="center" vertical="center"/>
    </xf>
    <xf numFmtId="0" fontId="8" fillId="0" borderId="221" xfId="0" applyFont="1" applyFill="1" applyBorder="1" applyAlignment="1">
      <alignment horizontal="center" vertical="center" wrapText="1"/>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8" fillId="0" borderId="176" xfId="0" applyFont="1" applyFill="1" applyBorder="1" applyAlignment="1">
      <alignment horizontal="left" vertical="center"/>
    </xf>
    <xf numFmtId="0" fontId="8" fillId="5" borderId="184" xfId="0" applyFont="1" applyFill="1" applyBorder="1" applyAlignment="1">
      <alignment horizontal="left" vertical="center"/>
    </xf>
    <xf numFmtId="0" fontId="8" fillId="0" borderId="176" xfId="0" applyFont="1" applyBorder="1" applyAlignment="1">
      <alignment horizontal="left" vertical="center"/>
    </xf>
    <xf numFmtId="0" fontId="8" fillId="0" borderId="184" xfId="0" applyFont="1" applyFill="1" applyBorder="1" applyAlignment="1">
      <alignment horizontal="left" vertical="center"/>
    </xf>
    <xf numFmtId="0" fontId="8" fillId="5" borderId="0" xfId="0" applyFont="1" applyFill="1" applyBorder="1" applyAlignment="1">
      <alignment horizontal="left" vertical="center"/>
    </xf>
    <xf numFmtId="9" fontId="26" fillId="0" borderId="173" xfId="0" applyNumberFormat="1" applyFont="1" applyFill="1" applyBorder="1" applyAlignment="1">
      <alignment horizontal="center" vertical="center" wrapText="1" readingOrder="1"/>
    </xf>
    <xf numFmtId="0" fontId="55" fillId="0" borderId="0" xfId="0" applyFont="1" applyAlignment="1">
      <alignment wrapText="1"/>
    </xf>
    <xf numFmtId="0" fontId="37" fillId="0" borderId="85" xfId="0" applyFont="1" applyFill="1" applyBorder="1" applyAlignment="1">
      <alignment horizontal="center" vertical="center" wrapText="1"/>
    </xf>
    <xf numFmtId="3" fontId="37" fillId="0" borderId="98" xfId="0" applyNumberFormat="1" applyFont="1" applyFill="1" applyBorder="1" applyAlignment="1">
      <alignment horizontal="center" vertical="center" wrapText="1"/>
    </xf>
    <xf numFmtId="3" fontId="37" fillId="0" borderId="184" xfId="0" applyNumberFormat="1" applyFont="1" applyFill="1" applyBorder="1" applyAlignment="1">
      <alignment horizontal="center" vertical="center" wrapText="1"/>
    </xf>
    <xf numFmtId="3" fontId="37" fillId="0" borderId="174" xfId="0" applyNumberFormat="1" applyFont="1" applyFill="1" applyBorder="1" applyAlignment="1">
      <alignment horizontal="center" vertical="center" wrapText="1"/>
    </xf>
    <xf numFmtId="3" fontId="37" fillId="0" borderId="85" xfId="0" applyNumberFormat="1" applyFont="1" applyFill="1" applyBorder="1" applyAlignment="1">
      <alignment horizontal="center" vertical="center" wrapText="1"/>
    </xf>
    <xf numFmtId="0" fontId="37" fillId="10" borderId="43" xfId="0" applyFont="1" applyFill="1" applyBorder="1" applyAlignment="1">
      <alignment horizontal="center" vertical="center"/>
    </xf>
    <xf numFmtId="0" fontId="43" fillId="10" borderId="43" xfId="0" applyFont="1" applyFill="1" applyBorder="1" applyAlignment="1">
      <alignment horizontal="center" vertical="center"/>
    </xf>
    <xf numFmtId="0" fontId="43" fillId="10" borderId="43" xfId="0" applyFont="1" applyFill="1" applyBorder="1" applyAlignment="1">
      <alignment horizontal="left" vertical="center"/>
    </xf>
    <xf numFmtId="166" fontId="26" fillId="5" borderId="65" xfId="0" applyNumberFormat="1" applyFont="1" applyFill="1" applyBorder="1" applyAlignment="1">
      <alignment horizontal="center" vertical="center" wrapText="1" readingOrder="1"/>
    </xf>
    <xf numFmtId="167" fontId="8" fillId="0" borderId="0" xfId="0" applyNumberFormat="1" applyFont="1" applyAlignment="1">
      <alignment vertical="center"/>
    </xf>
    <xf numFmtId="9" fontId="15" fillId="0" borderId="41" xfId="3" applyFont="1" applyFill="1" applyBorder="1" applyAlignment="1">
      <alignment horizontal="center" vertical="center" wrapText="1" readingOrder="1"/>
    </xf>
    <xf numFmtId="0" fontId="26" fillId="2" borderId="2"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178" fontId="26" fillId="5" borderId="11" xfId="0" applyNumberFormat="1" applyFont="1" applyFill="1" applyBorder="1" applyAlignment="1">
      <alignment horizontal="center" vertical="center" wrapText="1"/>
    </xf>
    <xf numFmtId="184" fontId="8" fillId="0" borderId="0" xfId="0" applyNumberFormat="1" applyFont="1"/>
    <xf numFmtId="0" fontId="43" fillId="10" borderId="181" xfId="0" applyFont="1" applyFill="1" applyBorder="1" applyAlignment="1">
      <alignment horizontal="center" vertical="center" textRotation="90" wrapText="1"/>
    </xf>
    <xf numFmtId="0" fontId="43" fillId="10" borderId="182" xfId="0" applyFont="1" applyFill="1" applyBorder="1" applyAlignment="1">
      <alignment horizontal="center" vertical="center" textRotation="90" wrapText="1"/>
    </xf>
    <xf numFmtId="0" fontId="43" fillId="16" borderId="183" xfId="0" applyFont="1" applyFill="1" applyBorder="1" applyAlignment="1">
      <alignment horizontal="center" vertical="center" textRotation="90" wrapText="1"/>
    </xf>
    <xf numFmtId="0" fontId="43" fillId="16" borderId="181" xfId="0" applyFont="1" applyFill="1" applyBorder="1" applyAlignment="1">
      <alignment horizontal="center" vertical="center" textRotation="90" wrapText="1"/>
    </xf>
    <xf numFmtId="0" fontId="43" fillId="16" borderId="182" xfId="0" applyFont="1" applyFill="1" applyBorder="1" applyAlignment="1">
      <alignment horizontal="center" vertical="center" textRotation="90" wrapText="1"/>
    </xf>
    <xf numFmtId="0" fontId="43" fillId="11" borderId="183" xfId="0" applyFont="1" applyFill="1" applyBorder="1" applyAlignment="1">
      <alignment horizontal="center" vertical="center" textRotation="90"/>
    </xf>
    <xf numFmtId="0" fontId="43" fillId="11" borderId="181" xfId="0" applyFont="1" applyFill="1" applyBorder="1" applyAlignment="1">
      <alignment horizontal="center" vertical="center" textRotation="90"/>
    </xf>
    <xf numFmtId="0" fontId="43" fillId="11" borderId="182" xfId="0" applyFont="1" applyFill="1" applyBorder="1" applyAlignment="1">
      <alignment horizontal="center" vertical="center" textRotation="90"/>
    </xf>
    <xf numFmtId="0" fontId="43" fillId="13" borderId="183" xfId="0" applyFont="1" applyFill="1" applyBorder="1" applyAlignment="1">
      <alignment horizontal="center" vertical="center" textRotation="90"/>
    </xf>
    <xf numFmtId="0" fontId="43" fillId="13" borderId="181" xfId="0" applyFont="1" applyFill="1" applyBorder="1" applyAlignment="1">
      <alignment horizontal="center" vertical="center" textRotation="90"/>
    </xf>
    <xf numFmtId="0" fontId="43" fillId="13" borderId="182" xfId="0" applyFont="1" applyFill="1" applyBorder="1" applyAlignment="1">
      <alignment horizontal="center" vertical="center" textRotation="90"/>
    </xf>
    <xf numFmtId="0" fontId="43" fillId="15" borderId="183" xfId="0" applyFont="1" applyFill="1" applyBorder="1" applyAlignment="1">
      <alignment horizontal="center" vertical="center" textRotation="90" wrapText="1"/>
    </xf>
    <xf numFmtId="0" fontId="43" fillId="15" borderId="181" xfId="0" applyFont="1" applyFill="1" applyBorder="1" applyAlignment="1">
      <alignment horizontal="center" vertical="center" textRotation="90" wrapText="1"/>
    </xf>
    <xf numFmtId="0" fontId="43" fillId="15" borderId="182" xfId="0" applyFont="1" applyFill="1" applyBorder="1" applyAlignment="1">
      <alignment horizontal="center" vertical="center" textRotation="90" wrapText="1"/>
    </xf>
    <xf numFmtId="0" fontId="43" fillId="14" borderId="183" xfId="0" applyFont="1" applyFill="1" applyBorder="1" applyAlignment="1">
      <alignment horizontal="center" vertical="center" textRotation="90"/>
    </xf>
    <xf numFmtId="0" fontId="43" fillId="14" borderId="181" xfId="0" applyFont="1" applyFill="1" applyBorder="1" applyAlignment="1">
      <alignment horizontal="center" vertical="center" textRotation="90"/>
    </xf>
    <xf numFmtId="0" fontId="43" fillId="14" borderId="182" xfId="0" applyFont="1" applyFill="1" applyBorder="1" applyAlignment="1">
      <alignment horizontal="center" vertical="center" textRotation="90"/>
    </xf>
    <xf numFmtId="0" fontId="18" fillId="0" borderId="0" xfId="0" applyFont="1" applyAlignment="1">
      <alignment horizontal="left" indent="1"/>
    </xf>
    <xf numFmtId="0" fontId="26" fillId="2" borderId="3" xfId="0" applyFont="1" applyFill="1" applyBorder="1" applyAlignment="1">
      <alignment horizontal="center" vertical="center" wrapText="1" readingOrder="1"/>
    </xf>
    <xf numFmtId="0" fontId="26" fillId="2" borderId="2" xfId="0" applyFont="1" applyFill="1" applyBorder="1" applyAlignment="1">
      <alignment horizontal="center" vertical="center" wrapText="1" readingOrder="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34" fillId="0" borderId="189" xfId="0" applyFont="1" applyBorder="1" applyAlignment="1">
      <alignment vertical="center" wrapText="1"/>
    </xf>
    <xf numFmtId="0" fontId="34" fillId="0" borderId="190" xfId="0" applyFont="1" applyBorder="1" applyAlignment="1">
      <alignment vertical="center" wrapText="1"/>
    </xf>
    <xf numFmtId="0" fontId="34" fillId="0" borderId="35" xfId="0" applyFont="1" applyBorder="1" applyAlignment="1">
      <alignment vertical="center" wrapText="1"/>
    </xf>
    <xf numFmtId="0" fontId="34" fillId="0" borderId="191"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8" fillId="0" borderId="0" xfId="0" applyFont="1" applyAlignment="1">
      <alignment horizontal="left" vertical="top" wrapText="1" indent="1"/>
    </xf>
    <xf numFmtId="0" fontId="18" fillId="0" borderId="0" xfId="0" applyFont="1" applyFill="1" applyAlignment="1">
      <alignment horizontal="left" vertical="center" wrapText="1" indent="1"/>
    </xf>
    <xf numFmtId="0" fontId="18" fillId="0" borderId="0" xfId="0" applyFont="1" applyFill="1" applyAlignment="1">
      <alignment horizontal="left" vertical="center" wrapText="1" indent="1" readingOrder="1"/>
    </xf>
    <xf numFmtId="0" fontId="11" fillId="10" borderId="196" xfId="0" applyFont="1" applyFill="1" applyBorder="1" applyAlignment="1">
      <alignment horizontal="center" vertical="center" wrapText="1" readingOrder="1"/>
    </xf>
    <xf numFmtId="0" fontId="18" fillId="0" borderId="0" xfId="0" quotePrefix="1" applyFont="1" applyFill="1" applyAlignment="1">
      <alignment horizontal="left" vertical="center" wrapText="1" indent="1" readingOrder="1"/>
    </xf>
    <xf numFmtId="166" fontId="15" fillId="4" borderId="24" xfId="0" applyNumberFormat="1" applyFont="1" applyFill="1" applyBorder="1" applyAlignment="1">
      <alignment horizontal="center" vertical="center" wrapText="1" readingOrder="1"/>
    </xf>
    <xf numFmtId="166" fontId="15" fillId="4" borderId="2" xfId="0" applyNumberFormat="1" applyFont="1" applyFill="1" applyBorder="1" applyAlignment="1">
      <alignment horizontal="center" vertical="center" wrapText="1" readingOrder="1"/>
    </xf>
    <xf numFmtId="0" fontId="11" fillId="10" borderId="20"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164" fontId="14" fillId="4" borderId="22" xfId="0" applyNumberFormat="1" applyFont="1" applyFill="1" applyBorder="1" applyAlignment="1">
      <alignment horizontal="center" vertical="center" wrapText="1" readingOrder="1"/>
    </xf>
    <xf numFmtId="164" fontId="14" fillId="4" borderId="23" xfId="0" applyNumberFormat="1" applyFont="1" applyFill="1" applyBorder="1" applyAlignment="1">
      <alignment horizontal="center" vertical="center" wrapText="1" readingOrder="1"/>
    </xf>
    <xf numFmtId="166" fontId="14" fillId="4" borderId="24" xfId="0" applyNumberFormat="1" applyFont="1" applyFill="1" applyBorder="1" applyAlignment="1">
      <alignment horizontal="center" vertical="center" wrapText="1" readingOrder="1"/>
    </xf>
    <xf numFmtId="166" fontId="14" fillId="4" borderId="2" xfId="0" applyNumberFormat="1" applyFont="1" applyFill="1" applyBorder="1" applyAlignment="1">
      <alignment horizontal="center" vertical="center" wrapText="1" readingOrder="1"/>
    </xf>
    <xf numFmtId="166" fontId="14" fillId="2" borderId="24"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6" fontId="15" fillId="2" borderId="24" xfId="0" applyNumberFormat="1"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readingOrder="1"/>
    </xf>
    <xf numFmtId="164" fontId="14" fillId="2" borderId="22" xfId="0" applyNumberFormat="1" applyFont="1" applyFill="1" applyBorder="1" applyAlignment="1">
      <alignment horizontal="center" vertical="center" wrapText="1" readingOrder="1"/>
    </xf>
    <xf numFmtId="164" fontId="14" fillId="2" borderId="23" xfId="0" applyNumberFormat="1" applyFont="1" applyFill="1" applyBorder="1" applyAlignment="1">
      <alignment horizontal="center" vertical="center" wrapText="1" readingOrder="1"/>
    </xf>
    <xf numFmtId="166" fontId="14" fillId="2" borderId="3" xfId="0" applyNumberFormat="1" applyFont="1" applyFill="1" applyBorder="1" applyAlignment="1">
      <alignment horizontal="center" vertical="center" wrapText="1" readingOrder="1"/>
    </xf>
    <xf numFmtId="166" fontId="15" fillId="7" borderId="24" xfId="0" applyNumberFormat="1" applyFont="1" applyFill="1" applyBorder="1" applyAlignment="1">
      <alignment horizontal="center" vertical="center" wrapText="1" readingOrder="1"/>
    </xf>
    <xf numFmtId="166" fontId="15" fillId="7" borderId="2" xfId="0" applyNumberFormat="1" applyFont="1" applyFill="1" applyBorder="1" applyAlignment="1">
      <alignment horizontal="center" vertical="center" wrapText="1" readingOrder="1"/>
    </xf>
    <xf numFmtId="166" fontId="26" fillId="5" borderId="205" xfId="0" applyNumberFormat="1" applyFont="1" applyFill="1" applyBorder="1" applyAlignment="1">
      <alignment horizontal="center" vertical="center" wrapText="1" readingOrder="1"/>
    </xf>
    <xf numFmtId="166" fontId="26" fillId="5" borderId="168" xfId="0" applyNumberFormat="1" applyFont="1" applyFill="1" applyBorder="1" applyAlignment="1">
      <alignment horizontal="center" vertical="center" wrapText="1" readingOrder="1"/>
    </xf>
    <xf numFmtId="166" fontId="26" fillId="8" borderId="205" xfId="0" applyNumberFormat="1" applyFont="1" applyFill="1" applyBorder="1" applyAlignment="1">
      <alignment horizontal="center" vertical="center" wrapText="1" readingOrder="1"/>
    </xf>
    <xf numFmtId="166" fontId="26" fillId="8" borderId="168" xfId="0" applyNumberFormat="1" applyFont="1" applyFill="1" applyBorder="1" applyAlignment="1">
      <alignment horizontal="center" vertical="center" wrapText="1" readingOrder="1"/>
    </xf>
    <xf numFmtId="166" fontId="37" fillId="8" borderId="205" xfId="0" applyNumberFormat="1" applyFont="1" applyFill="1" applyBorder="1" applyAlignment="1">
      <alignment horizontal="center" vertical="center" wrapText="1" readingOrder="1"/>
    </xf>
    <xf numFmtId="166" fontId="37" fillId="8" borderId="67" xfId="0" applyNumberFormat="1" applyFont="1" applyFill="1" applyBorder="1" applyAlignment="1">
      <alignment horizontal="center" vertical="center" wrapText="1" readingOrder="1"/>
    </xf>
    <xf numFmtId="166" fontId="26" fillId="4" borderId="203" xfId="0" applyNumberFormat="1" applyFont="1" applyFill="1" applyBorder="1" applyAlignment="1">
      <alignment horizontal="center" vertical="center" wrapText="1" readingOrder="1"/>
    </xf>
    <xf numFmtId="166" fontId="26" fillId="4" borderId="169" xfId="0" applyNumberFormat="1" applyFont="1" applyFill="1" applyBorder="1" applyAlignment="1">
      <alignment horizontal="center" vertical="center" wrapText="1" readingOrder="1"/>
    </xf>
    <xf numFmtId="166" fontId="37" fillId="4" borderId="87" xfId="0" applyNumberFormat="1" applyFont="1" applyFill="1" applyBorder="1" applyAlignment="1">
      <alignment horizontal="center" vertical="center" wrapText="1" readingOrder="1"/>
    </xf>
    <xf numFmtId="166" fontId="37" fillId="4" borderId="204" xfId="0" applyNumberFormat="1" applyFont="1" applyFill="1" applyBorder="1" applyAlignment="1">
      <alignment horizontal="center" vertical="center" wrapText="1" readingOrder="1"/>
    </xf>
    <xf numFmtId="166" fontId="37" fillId="4" borderId="170" xfId="0" applyNumberFormat="1" applyFont="1" applyFill="1" applyBorder="1" applyAlignment="1">
      <alignment horizontal="center" vertical="center" wrapText="1" readingOrder="1"/>
    </xf>
    <xf numFmtId="166" fontId="37" fillId="8" borderId="170" xfId="0" applyNumberFormat="1" applyFont="1" applyFill="1" applyBorder="1" applyAlignment="1">
      <alignment horizontal="center" vertical="center" wrapText="1" readingOrder="1"/>
    </xf>
    <xf numFmtId="166" fontId="37" fillId="8" borderId="204" xfId="0" applyNumberFormat="1" applyFont="1" applyFill="1" applyBorder="1" applyAlignment="1">
      <alignment horizontal="center" vertical="center" wrapText="1" readingOrder="1"/>
    </xf>
    <xf numFmtId="166" fontId="37" fillId="8" borderId="65" xfId="0" applyNumberFormat="1" applyFont="1" applyFill="1" applyBorder="1" applyAlignment="1">
      <alignment horizontal="center" vertical="center" wrapText="1" readingOrder="1"/>
    </xf>
    <xf numFmtId="166" fontId="26" fillId="4" borderId="206" xfId="0" applyNumberFormat="1" applyFont="1" applyFill="1" applyBorder="1" applyAlignment="1">
      <alignment horizontal="center" vertical="center" wrapText="1" readingOrder="1"/>
    </xf>
    <xf numFmtId="166" fontId="26" fillId="4" borderId="168" xfId="0" applyNumberFormat="1" applyFont="1" applyFill="1" applyBorder="1" applyAlignment="1">
      <alignment horizontal="center" vertical="center" wrapText="1" readingOrder="1"/>
    </xf>
    <xf numFmtId="166" fontId="26" fillId="4" borderId="205" xfId="0" applyNumberFormat="1" applyFont="1" applyFill="1" applyBorder="1" applyAlignment="1">
      <alignment horizontal="center" vertical="center" wrapText="1" readingOrder="1"/>
    </xf>
    <xf numFmtId="166" fontId="37" fillId="4" borderId="145" xfId="0" applyNumberFormat="1" applyFont="1" applyFill="1" applyBorder="1" applyAlignment="1">
      <alignment horizontal="center" vertical="center" wrapText="1" readingOrder="1"/>
    </xf>
    <xf numFmtId="166" fontId="37" fillId="4" borderId="136" xfId="0" applyNumberFormat="1" applyFont="1" applyFill="1" applyBorder="1" applyAlignment="1">
      <alignment horizontal="center" vertical="center" wrapText="1" readingOrder="1"/>
    </xf>
    <xf numFmtId="0" fontId="11" fillId="10" borderId="131" xfId="0" applyFont="1" applyFill="1" applyBorder="1" applyAlignment="1">
      <alignment horizontal="center" vertical="center" wrapText="1" readingOrder="1"/>
    </xf>
    <xf numFmtId="0" fontId="11" fillId="10" borderId="135" xfId="0" applyFont="1" applyFill="1" applyBorder="1" applyAlignment="1">
      <alignment horizontal="center" vertical="center" wrapText="1" readingOrder="1"/>
    </xf>
    <xf numFmtId="166" fontId="26" fillId="5" borderId="213" xfId="0" applyNumberFormat="1" applyFont="1" applyFill="1" applyBorder="1" applyAlignment="1">
      <alignment horizontal="center" vertical="center" wrapText="1" readingOrder="1"/>
    </xf>
    <xf numFmtId="166" fontId="26" fillId="5" borderId="212" xfId="0" applyNumberFormat="1" applyFont="1" applyFill="1" applyBorder="1" applyAlignment="1">
      <alignment horizontal="center" vertical="center" wrapText="1" readingOrder="1"/>
    </xf>
    <xf numFmtId="166" fontId="26" fillId="0" borderId="218" xfId="0" applyNumberFormat="1" applyFont="1" applyFill="1" applyBorder="1" applyAlignment="1">
      <alignment horizontal="center" vertical="center" wrapText="1" readingOrder="1"/>
    </xf>
    <xf numFmtId="166" fontId="26" fillId="0" borderId="220" xfId="0" applyNumberFormat="1" applyFont="1" applyFill="1" applyBorder="1" applyAlignment="1">
      <alignment horizontal="center" vertical="center" wrapText="1" readingOrder="1"/>
    </xf>
    <xf numFmtId="166" fontId="26" fillId="8" borderId="198" xfId="0" applyNumberFormat="1" applyFont="1" applyFill="1" applyBorder="1" applyAlignment="1">
      <alignment horizontal="center" vertical="center" wrapText="1" readingOrder="1"/>
    </xf>
    <xf numFmtId="166" fontId="26" fillId="8" borderId="169" xfId="0" applyNumberFormat="1" applyFont="1" applyFill="1" applyBorder="1" applyAlignment="1">
      <alignment horizontal="center" vertical="center" wrapText="1" readingOrder="1"/>
    </xf>
    <xf numFmtId="0" fontId="11" fillId="11" borderId="131" xfId="0" applyFont="1" applyFill="1" applyBorder="1" applyAlignment="1">
      <alignment horizontal="center" vertical="center" wrapText="1" readingOrder="1"/>
    </xf>
    <xf numFmtId="0" fontId="11" fillId="11" borderId="135" xfId="0" applyFont="1" applyFill="1" applyBorder="1" applyAlignment="1">
      <alignment horizontal="center" vertical="center" wrapText="1" readingOrder="1"/>
    </xf>
    <xf numFmtId="0" fontId="43" fillId="11" borderId="131" xfId="0" applyFont="1" applyFill="1" applyBorder="1" applyAlignment="1">
      <alignment horizontal="center" vertical="center" wrapText="1" readingOrder="1"/>
    </xf>
    <xf numFmtId="0" fontId="43" fillId="11" borderId="135" xfId="0" applyFont="1" applyFill="1" applyBorder="1" applyAlignment="1">
      <alignment horizontal="center" vertical="center" wrapText="1" readingOrder="1"/>
    </xf>
    <xf numFmtId="166" fontId="37" fillId="0" borderId="136" xfId="0" applyNumberFormat="1" applyFont="1" applyFill="1" applyBorder="1" applyAlignment="1">
      <alignment horizontal="center" vertical="center" wrapText="1" readingOrder="1"/>
    </xf>
    <xf numFmtId="166" fontId="37" fillId="0" borderId="137" xfId="0" applyNumberFormat="1" applyFont="1" applyFill="1" applyBorder="1" applyAlignment="1">
      <alignment horizontal="center" vertical="center" wrapText="1" readingOrder="1"/>
    </xf>
    <xf numFmtId="166" fontId="26" fillId="4" borderId="198" xfId="0" applyNumberFormat="1" applyFont="1" applyFill="1" applyBorder="1" applyAlignment="1">
      <alignment horizontal="center" vertical="center" wrapText="1" readingOrder="1"/>
    </xf>
    <xf numFmtId="166" fontId="37" fillId="8" borderId="198" xfId="0" applyNumberFormat="1" applyFont="1" applyFill="1" applyBorder="1" applyAlignment="1">
      <alignment horizontal="center" vertical="center" wrapText="1" readingOrder="1"/>
    </xf>
    <xf numFmtId="166" fontId="37" fillId="8" borderId="68" xfId="0" applyNumberFormat="1" applyFont="1" applyFill="1" applyBorder="1" applyAlignment="1">
      <alignment horizontal="center" vertical="center" wrapText="1" readingOrder="1"/>
    </xf>
    <xf numFmtId="166" fontId="37" fillId="0" borderId="209" xfId="0" applyNumberFormat="1" applyFont="1" applyFill="1" applyBorder="1" applyAlignment="1">
      <alignment horizontal="center" vertical="center" wrapText="1" readingOrder="1"/>
    </xf>
    <xf numFmtId="166" fontId="37" fillId="0" borderId="66" xfId="0" applyNumberFormat="1" applyFont="1" applyFill="1" applyBorder="1" applyAlignment="1">
      <alignment horizontal="center" vertical="center" wrapText="1" readingOrder="1"/>
    </xf>
    <xf numFmtId="166" fontId="26" fillId="5" borderId="87" xfId="0" applyNumberFormat="1" applyFont="1" applyFill="1" applyBorder="1" applyAlignment="1">
      <alignment horizontal="center" vertical="center" wrapText="1" readingOrder="1"/>
    </xf>
    <xf numFmtId="166" fontId="26" fillId="5" borderId="204" xfId="0" applyNumberFormat="1" applyFont="1" applyFill="1" applyBorder="1" applyAlignment="1">
      <alignment horizontal="center" vertical="center" wrapText="1" readingOrder="1"/>
    </xf>
    <xf numFmtId="166" fontId="26" fillId="5" borderId="170" xfId="0" applyNumberFormat="1" applyFont="1" applyFill="1" applyBorder="1" applyAlignment="1">
      <alignment horizontal="center" vertical="center" wrapText="1" readingOrder="1"/>
    </xf>
    <xf numFmtId="166" fontId="26" fillId="4" borderId="170" xfId="0" applyNumberFormat="1" applyFont="1" applyFill="1" applyBorder="1" applyAlignment="1">
      <alignment horizontal="center" vertical="center" wrapText="1" readingOrder="1"/>
    </xf>
    <xf numFmtId="166" fontId="26" fillId="4" borderId="204" xfId="0" applyNumberFormat="1" applyFont="1" applyFill="1" applyBorder="1" applyAlignment="1">
      <alignment horizontal="center" vertical="center" wrapText="1" readingOrder="1"/>
    </xf>
    <xf numFmtId="166" fontId="26" fillId="5" borderId="65" xfId="0" applyNumberFormat="1" applyFont="1" applyFill="1" applyBorder="1" applyAlignment="1">
      <alignment horizontal="center" vertical="center" wrapText="1" readingOrder="1"/>
    </xf>
    <xf numFmtId="166" fontId="26" fillId="0" borderId="170" xfId="0" applyNumberFormat="1" applyFont="1" applyFill="1" applyBorder="1" applyAlignment="1">
      <alignment horizontal="center" vertical="center" wrapText="1" readingOrder="1"/>
    </xf>
    <xf numFmtId="166" fontId="26" fillId="0" borderId="204" xfId="0" applyNumberFormat="1" applyFont="1" applyFill="1" applyBorder="1" applyAlignment="1">
      <alignment horizontal="center" vertical="center" wrapText="1" readingOrder="1"/>
    </xf>
    <xf numFmtId="166" fontId="26" fillId="5" borderId="209" xfId="0" applyNumberFormat="1" applyFont="1" applyFill="1" applyBorder="1" applyAlignment="1">
      <alignment horizontal="center" vertical="center" wrapText="1" readingOrder="1"/>
    </xf>
    <xf numFmtId="166" fontId="26" fillId="5" borderId="210" xfId="0" applyNumberFormat="1" applyFont="1" applyFill="1" applyBorder="1" applyAlignment="1">
      <alignment horizontal="center" vertical="center" wrapText="1" readingOrder="1"/>
    </xf>
    <xf numFmtId="166" fontId="37" fillId="4" borderId="208" xfId="0" applyNumberFormat="1" applyFont="1" applyFill="1" applyBorder="1" applyAlignment="1">
      <alignment horizontal="center" vertical="center" wrapText="1" readingOrder="1"/>
    </xf>
    <xf numFmtId="166" fontId="37" fillId="4" borderId="91" xfId="0" applyNumberFormat="1" applyFont="1" applyFill="1" applyBorder="1" applyAlignment="1">
      <alignment horizontal="center" vertical="center" wrapText="1" readingOrder="1"/>
    </xf>
    <xf numFmtId="166" fontId="37" fillId="4" borderId="90" xfId="0" applyNumberFormat="1" applyFont="1" applyFill="1" applyBorder="1" applyAlignment="1">
      <alignment horizontal="center" vertical="center" wrapText="1" readingOrder="1"/>
    </xf>
    <xf numFmtId="166" fontId="37" fillId="0" borderId="90" xfId="0" applyNumberFormat="1" applyFont="1" applyFill="1" applyBorder="1" applyAlignment="1">
      <alignment horizontal="center" vertical="center" wrapText="1" readingOrder="1"/>
    </xf>
    <xf numFmtId="166" fontId="37" fillId="0" borderId="91" xfId="0" applyNumberFormat="1" applyFont="1" applyFill="1" applyBorder="1" applyAlignment="1">
      <alignment horizontal="center" vertical="center" wrapText="1" readingOrder="1"/>
    </xf>
    <xf numFmtId="166" fontId="37" fillId="0" borderId="207" xfId="0" applyNumberFormat="1" applyFont="1" applyFill="1" applyBorder="1" applyAlignment="1">
      <alignment horizontal="center" vertical="center" wrapText="1" readingOrder="1"/>
    </xf>
    <xf numFmtId="166" fontId="37" fillId="0" borderId="218" xfId="0" applyNumberFormat="1" applyFont="1" applyFill="1" applyBorder="1" applyAlignment="1">
      <alignment horizontal="center" vertical="center" wrapText="1" readingOrder="1"/>
    </xf>
    <xf numFmtId="166" fontId="37" fillId="0" borderId="219" xfId="0" applyNumberFormat="1" applyFont="1" applyFill="1" applyBorder="1" applyAlignment="1">
      <alignment horizontal="center" vertical="center" wrapText="1" readingOrder="1"/>
    </xf>
    <xf numFmtId="166" fontId="37" fillId="4" borderId="217" xfId="0" applyNumberFormat="1" applyFont="1" applyFill="1" applyBorder="1" applyAlignment="1">
      <alignment horizontal="center" vertical="center" wrapText="1" readingOrder="1"/>
    </xf>
    <xf numFmtId="166" fontId="37" fillId="4" borderId="216" xfId="0" applyNumberFormat="1" applyFont="1" applyFill="1" applyBorder="1" applyAlignment="1">
      <alignment horizontal="center" vertical="center" wrapText="1" readingOrder="1"/>
    </xf>
    <xf numFmtId="166" fontId="37" fillId="4" borderId="214" xfId="0" applyNumberFormat="1" applyFont="1" applyFill="1" applyBorder="1" applyAlignment="1">
      <alignment horizontal="center" vertical="center" wrapText="1" readingOrder="1"/>
    </xf>
    <xf numFmtId="166" fontId="37" fillId="0" borderId="214" xfId="0" applyNumberFormat="1" applyFont="1" applyFill="1" applyBorder="1" applyAlignment="1">
      <alignment horizontal="center" vertical="center" wrapText="1" readingOrder="1"/>
    </xf>
    <xf numFmtId="166" fontId="37" fillId="0" borderId="216" xfId="0" applyNumberFormat="1" applyFont="1" applyFill="1" applyBorder="1" applyAlignment="1">
      <alignment horizontal="center" vertical="center" wrapText="1" readingOrder="1"/>
    </xf>
    <xf numFmtId="166" fontId="37" fillId="8" borderId="214" xfId="0" applyNumberFormat="1" applyFont="1" applyFill="1" applyBorder="1" applyAlignment="1">
      <alignment horizontal="center" vertical="center" wrapText="1" readingOrder="1"/>
    </xf>
    <xf numFmtId="166" fontId="37" fillId="8" borderId="215" xfId="0" applyNumberFormat="1" applyFont="1" applyFill="1" applyBorder="1" applyAlignment="1">
      <alignment horizontal="center" vertical="center" wrapText="1" readingOrder="1"/>
    </xf>
    <xf numFmtId="166" fontId="26" fillId="5" borderId="211" xfId="0" applyNumberFormat="1" applyFont="1" applyFill="1" applyBorder="1" applyAlignment="1">
      <alignment horizontal="center" vertical="center" wrapText="1" readingOrder="1"/>
    </xf>
    <xf numFmtId="166" fontId="26" fillId="5" borderId="173" xfId="0" applyNumberFormat="1" applyFont="1" applyFill="1" applyBorder="1" applyAlignment="1">
      <alignment horizontal="center" vertical="center" wrapText="1" readingOrder="1"/>
    </xf>
    <xf numFmtId="166" fontId="26" fillId="0" borderId="74" xfId="0" applyNumberFormat="1" applyFont="1" applyFill="1" applyBorder="1" applyAlignment="1">
      <alignment horizontal="center" vertical="center" wrapText="1" readingOrder="1"/>
    </xf>
    <xf numFmtId="166" fontId="37" fillId="0" borderId="74" xfId="0" applyNumberFormat="1" applyFont="1" applyFill="1" applyBorder="1" applyAlignment="1">
      <alignment horizontal="center" vertical="center" wrapText="1" readingOrder="1"/>
    </xf>
    <xf numFmtId="166" fontId="37" fillId="0" borderId="92" xfId="0" applyNumberFormat="1" applyFont="1" applyFill="1" applyBorder="1" applyAlignment="1">
      <alignment horizontal="center" vertical="center" wrapText="1" readingOrder="1"/>
    </xf>
    <xf numFmtId="166" fontId="26" fillId="4" borderId="94" xfId="0" applyNumberFormat="1" applyFont="1" applyFill="1" applyBorder="1" applyAlignment="1">
      <alignment horizontal="center" vertical="center" wrapText="1" readingOrder="1"/>
    </xf>
    <xf numFmtId="166" fontId="26" fillId="4" borderId="75" xfId="0" applyNumberFormat="1" applyFont="1" applyFill="1" applyBorder="1" applyAlignment="1">
      <alignment horizontal="center" vertical="center" wrapText="1" readingOrder="1"/>
    </xf>
    <xf numFmtId="166" fontId="26" fillId="0" borderId="75" xfId="0" applyNumberFormat="1" applyFont="1" applyFill="1" applyBorder="1" applyAlignment="1">
      <alignment horizontal="center" vertical="center" wrapText="1" readingOrder="1"/>
    </xf>
    <xf numFmtId="166" fontId="26" fillId="5" borderId="75" xfId="0" applyNumberFormat="1" applyFont="1" applyFill="1" applyBorder="1" applyAlignment="1">
      <alignment horizontal="center" vertical="center" wrapText="1" readingOrder="1"/>
    </xf>
    <xf numFmtId="166" fontId="37" fillId="0" borderId="75" xfId="0" applyNumberFormat="1" applyFont="1" applyFill="1" applyBorder="1" applyAlignment="1">
      <alignment horizontal="center" vertical="center" wrapText="1" readingOrder="1"/>
    </xf>
    <xf numFmtId="166" fontId="37" fillId="0" borderId="88" xfId="0" applyNumberFormat="1" applyFont="1" applyFill="1" applyBorder="1" applyAlignment="1">
      <alignment horizontal="center" vertical="center" wrapText="1" readingOrder="1"/>
    </xf>
    <xf numFmtId="166" fontId="26" fillId="5" borderId="93" xfId="0" applyNumberFormat="1" applyFont="1" applyFill="1" applyBorder="1" applyAlignment="1">
      <alignment horizontal="center" vertical="center" wrapText="1" readingOrder="1"/>
    </xf>
    <xf numFmtId="166" fontId="26" fillId="5" borderId="74" xfId="0" applyNumberFormat="1" applyFont="1" applyFill="1" applyBorder="1" applyAlignment="1">
      <alignment horizontal="center" vertical="center" wrapText="1" readingOrder="1"/>
    </xf>
    <xf numFmtId="166" fontId="26" fillId="4" borderId="74" xfId="0" applyNumberFormat="1" applyFont="1" applyFill="1" applyBorder="1" applyAlignment="1">
      <alignment horizontal="center" vertical="center" wrapText="1" readingOrder="1"/>
    </xf>
    <xf numFmtId="166" fontId="26" fillId="4" borderId="95" xfId="0" applyNumberFormat="1" applyFont="1" applyFill="1" applyBorder="1" applyAlignment="1">
      <alignment horizontal="center" vertical="center" wrapText="1" readingOrder="1"/>
    </xf>
    <xf numFmtId="166" fontId="26" fillId="4" borderId="76" xfId="0" applyNumberFormat="1" applyFont="1" applyFill="1" applyBorder="1" applyAlignment="1">
      <alignment horizontal="center" vertical="center" wrapText="1" readingOrder="1"/>
    </xf>
    <xf numFmtId="166" fontId="26" fillId="0" borderId="76" xfId="0" applyNumberFormat="1" applyFont="1" applyFill="1" applyBorder="1" applyAlignment="1">
      <alignment horizontal="center" vertical="center" wrapText="1" readingOrder="1"/>
    </xf>
    <xf numFmtId="166" fontId="37" fillId="0" borderId="76" xfId="0" applyNumberFormat="1" applyFont="1" applyFill="1" applyBorder="1" applyAlignment="1">
      <alignment horizontal="center" vertical="center" wrapText="1" readingOrder="1"/>
    </xf>
    <xf numFmtId="166" fontId="37" fillId="0" borderId="89" xfId="0" applyNumberFormat="1" applyFont="1" applyFill="1" applyBorder="1" applyAlignment="1">
      <alignment horizontal="center" vertical="center" wrapText="1" readingOrder="1"/>
    </xf>
    <xf numFmtId="166" fontId="37" fillId="0" borderId="71" xfId="0" applyNumberFormat="1" applyFont="1" applyFill="1" applyBorder="1" applyAlignment="1">
      <alignment horizontal="center" vertical="center" wrapText="1" readingOrder="1"/>
    </xf>
    <xf numFmtId="166" fontId="37" fillId="0" borderId="138" xfId="0" applyNumberFormat="1" applyFont="1" applyFill="1" applyBorder="1" applyAlignment="1">
      <alignment horizontal="center" vertical="center" wrapText="1" readingOrder="1"/>
    </xf>
    <xf numFmtId="166" fontId="37" fillId="4" borderId="146" xfId="0" applyNumberFormat="1" applyFont="1" applyFill="1" applyBorder="1" applyAlignment="1">
      <alignment horizontal="center" vertical="center" wrapText="1" readingOrder="1"/>
    </xf>
    <xf numFmtId="166" fontId="37" fillId="4" borderId="71" xfId="0" applyNumberFormat="1" applyFont="1" applyFill="1" applyBorder="1" applyAlignment="1">
      <alignment horizontal="center" vertical="center" wrapText="1" readingOrder="1"/>
    </xf>
    <xf numFmtId="0" fontId="18" fillId="0" borderId="0" xfId="0" applyFont="1" applyAlignment="1">
      <alignment horizontal="left" wrapText="1" indent="1"/>
    </xf>
    <xf numFmtId="0" fontId="11" fillId="11" borderId="161" xfId="0" applyFont="1" applyFill="1" applyBorder="1" applyAlignment="1">
      <alignment horizontal="center" vertical="center" wrapText="1" readingOrder="1"/>
    </xf>
    <xf numFmtId="0" fontId="11" fillId="11" borderId="43" xfId="0" applyFont="1" applyFill="1" applyBorder="1" applyAlignment="1">
      <alignment horizontal="center" vertical="center" wrapText="1" readingOrder="1"/>
    </xf>
    <xf numFmtId="0" fontId="37" fillId="0" borderId="90" xfId="0" applyFont="1" applyBorder="1" applyAlignment="1">
      <alignment horizontal="center" vertical="center"/>
    </xf>
    <xf numFmtId="0" fontId="37" fillId="0" borderId="85" xfId="0" applyFont="1" applyBorder="1" applyAlignment="1">
      <alignment horizontal="center" vertical="center"/>
    </xf>
    <xf numFmtId="165" fontId="26" fillId="0" borderId="170" xfId="0" applyNumberFormat="1" applyFont="1" applyFill="1" applyBorder="1" applyAlignment="1">
      <alignment horizontal="center" vertical="center" wrapText="1" readingOrder="1"/>
    </xf>
    <xf numFmtId="165" fontId="26" fillId="0" borderId="204" xfId="0" applyNumberFormat="1" applyFont="1" applyFill="1" applyBorder="1" applyAlignment="1">
      <alignment horizontal="center" vertical="center" wrapText="1" readingOrder="1"/>
    </xf>
    <xf numFmtId="182" fontId="26" fillId="0" borderId="170" xfId="0" applyNumberFormat="1" applyFont="1" applyFill="1" applyBorder="1" applyAlignment="1">
      <alignment horizontal="center" vertical="center" wrapText="1" readingOrder="1"/>
    </xf>
    <xf numFmtId="182" fontId="26" fillId="0" borderId="204" xfId="0" applyNumberFormat="1" applyFont="1" applyFill="1" applyBorder="1" applyAlignment="1">
      <alignment horizontal="center" vertical="center" wrapText="1" readingOrder="1"/>
    </xf>
    <xf numFmtId="180" fontId="26" fillId="0" borderId="170" xfId="3" applyNumberFormat="1" applyFont="1" applyFill="1" applyBorder="1" applyAlignment="1">
      <alignment horizontal="center" vertical="center" wrapText="1" readingOrder="1"/>
    </xf>
    <xf numFmtId="180" fontId="26" fillId="0" borderId="204" xfId="3" applyNumberFormat="1" applyFont="1" applyFill="1" applyBorder="1" applyAlignment="1">
      <alignment horizontal="center" vertical="center" wrapText="1" readingOrder="1"/>
    </xf>
    <xf numFmtId="177" fontId="26" fillId="8" borderId="170" xfId="0" applyNumberFormat="1" applyFont="1" applyFill="1" applyBorder="1" applyAlignment="1">
      <alignment horizontal="center" vertical="center" wrapText="1" readingOrder="1"/>
    </xf>
    <xf numFmtId="177" fontId="26" fillId="8" borderId="204" xfId="0" applyNumberFormat="1" applyFont="1" applyFill="1" applyBorder="1" applyAlignment="1">
      <alignment horizontal="center" vertical="center" wrapText="1" readingOrder="1"/>
    </xf>
    <xf numFmtId="0" fontId="18" fillId="0" borderId="0" xfId="0" applyFont="1" applyAlignment="1">
      <alignment horizontal="left" vertical="top" indent="1"/>
    </xf>
    <xf numFmtId="0" fontId="11" fillId="10" borderId="161" xfId="0" applyFont="1" applyFill="1" applyBorder="1" applyAlignment="1">
      <alignment horizontal="center" vertical="center" wrapText="1" readingOrder="1"/>
    </xf>
    <xf numFmtId="0" fontId="11" fillId="10" borderId="43" xfId="0" applyFont="1" applyFill="1" applyBorder="1" applyAlignment="1">
      <alignment horizontal="center" vertical="center" wrapText="1" readingOrder="1"/>
    </xf>
    <xf numFmtId="0" fontId="43" fillId="10" borderId="200" xfId="1" applyNumberFormat="1" applyFont="1" applyFill="1" applyBorder="1" applyAlignment="1">
      <alignment horizontal="center" vertical="center"/>
    </xf>
    <xf numFmtId="0" fontId="8" fillId="12" borderId="0" xfId="0" applyFont="1" applyFill="1" applyAlignment="1">
      <alignment horizontal="left" wrapText="1" indent="1"/>
    </xf>
    <xf numFmtId="0" fontId="43" fillId="11" borderId="200" xfId="1" applyNumberFormat="1" applyFont="1" applyFill="1" applyBorder="1" applyAlignment="1">
      <alignment horizontal="center" vertical="center"/>
    </xf>
    <xf numFmtId="0" fontId="18" fillId="0" borderId="0" xfId="6" applyFont="1" applyAlignment="1">
      <alignment horizontal="left" indent="1"/>
    </xf>
    <xf numFmtId="168" fontId="43" fillId="10" borderId="223" xfId="1" applyNumberFormat="1" applyFont="1" applyFill="1" applyBorder="1" applyAlignment="1">
      <alignment horizontal="center" vertical="center"/>
    </xf>
    <xf numFmtId="168" fontId="43" fillId="10" borderId="224" xfId="1" applyNumberFormat="1" applyFont="1" applyFill="1" applyBorder="1" applyAlignment="1">
      <alignment horizontal="center" vertical="center"/>
    </xf>
    <xf numFmtId="168" fontId="43" fillId="10" borderId="225" xfId="1" applyNumberFormat="1" applyFont="1" applyFill="1" applyBorder="1" applyAlignment="1">
      <alignment horizontal="center" vertical="center"/>
    </xf>
    <xf numFmtId="0" fontId="37" fillId="0" borderId="226" xfId="6" applyFont="1" applyBorder="1" applyAlignment="1">
      <alignment horizontal="left" vertical="center" wrapText="1" readingOrder="1"/>
    </xf>
    <xf numFmtId="0" fontId="37" fillId="0" borderId="230" xfId="6" applyFont="1" applyBorder="1" applyAlignment="1">
      <alignment horizontal="left" vertical="center" wrapText="1" readingOrder="1"/>
    </xf>
    <xf numFmtId="0" fontId="37" fillId="0" borderId="227" xfId="6" applyFont="1" applyFill="1" applyBorder="1" applyAlignment="1">
      <alignment horizontal="center" vertical="center" wrapText="1" readingOrder="1"/>
    </xf>
    <xf numFmtId="0" fontId="37" fillId="0" borderId="226" xfId="6" applyFont="1" applyFill="1" applyBorder="1" applyAlignment="1">
      <alignment horizontal="center" vertical="center" wrapText="1" readingOrder="1"/>
    </xf>
    <xf numFmtId="0" fontId="37" fillId="0" borderId="228" xfId="6" applyFont="1" applyFill="1" applyBorder="1" applyAlignment="1">
      <alignment horizontal="center" vertical="center" wrapText="1" readingOrder="1"/>
    </xf>
    <xf numFmtId="0" fontId="37" fillId="0" borderId="229" xfId="6" applyFont="1" applyFill="1" applyBorder="1" applyAlignment="1">
      <alignment horizontal="center" vertical="center" wrapText="1" readingOrder="1"/>
    </xf>
    <xf numFmtId="0" fontId="11" fillId="11" borderId="227" xfId="6" applyFont="1" applyFill="1" applyBorder="1" applyAlignment="1">
      <alignment horizontal="center" vertical="center" wrapText="1" readingOrder="1"/>
    </xf>
    <xf numFmtId="0" fontId="11" fillId="11" borderId="226" xfId="6" applyFont="1" applyFill="1" applyBorder="1" applyAlignment="1">
      <alignment horizontal="center" vertical="center" wrapText="1" readingOrder="1"/>
    </xf>
    <xf numFmtId="168" fontId="43" fillId="11" borderId="25" xfId="1" applyNumberFormat="1" applyFont="1" applyFill="1" applyBorder="1" applyAlignment="1">
      <alignment horizontal="center" vertical="center"/>
    </xf>
    <xf numFmtId="168" fontId="43" fillId="11" borderId="0" xfId="1" applyNumberFormat="1" applyFont="1" applyFill="1" applyBorder="1" applyAlignment="1">
      <alignment horizontal="center" vertical="center"/>
    </xf>
    <xf numFmtId="0" fontId="37" fillId="0" borderId="0" xfId="1" applyNumberFormat="1" applyFont="1" applyFill="1" applyBorder="1" applyAlignment="1">
      <alignment horizontal="left" vertical="center" wrapText="1"/>
    </xf>
    <xf numFmtId="0" fontId="37" fillId="0" borderId="176" xfId="1" applyNumberFormat="1" applyFont="1" applyFill="1" applyBorder="1" applyAlignment="1">
      <alignment horizontal="left" vertical="center" wrapText="1"/>
    </xf>
    <xf numFmtId="168" fontId="37" fillId="0" borderId="0" xfId="1" applyNumberFormat="1" applyFont="1" applyFill="1" applyBorder="1" applyAlignment="1">
      <alignment horizontal="center" vertical="center" wrapText="1"/>
    </xf>
    <xf numFmtId="0" fontId="8" fillId="12" borderId="0" xfId="0" applyFont="1" applyFill="1" applyAlignment="1">
      <alignment horizontal="left" indent="1"/>
    </xf>
    <xf numFmtId="168" fontId="43" fillId="10" borderId="25" xfId="1" applyNumberFormat="1" applyFont="1" applyFill="1" applyBorder="1" applyAlignment="1">
      <alignment horizontal="center" vertical="center"/>
    </xf>
    <xf numFmtId="168" fontId="43" fillId="10" borderId="0" xfId="1" applyNumberFormat="1" applyFont="1" applyFill="1" applyBorder="1" applyAlignment="1">
      <alignment horizontal="center" vertical="center"/>
    </xf>
    <xf numFmtId="0" fontId="8" fillId="0" borderId="0" xfId="0" applyFont="1" applyAlignment="1">
      <alignment horizontal="left" wrapText="1" indent="1"/>
    </xf>
    <xf numFmtId="0" fontId="8" fillId="0" borderId="0" xfId="0" applyFont="1" applyAlignment="1">
      <alignment horizontal="center" vertical="center" textRotation="90"/>
    </xf>
    <xf numFmtId="0" fontId="8" fillId="0" borderId="0" xfId="0" applyFont="1" applyAlignment="1">
      <alignment horizontal="center" vertical="center" textRotation="90" wrapText="1"/>
    </xf>
    <xf numFmtId="0" fontId="11" fillId="10" borderId="47" xfId="0" applyFont="1" applyFill="1" applyBorder="1" applyAlignment="1">
      <alignment horizontal="center" vertical="center" wrapText="1" readingOrder="1"/>
    </xf>
    <xf numFmtId="0" fontId="11" fillId="10" borderId="172" xfId="0" applyFont="1" applyFill="1" applyBorder="1" applyAlignment="1">
      <alignment horizontal="center" vertical="center" wrapText="1" readingOrder="1"/>
    </xf>
    <xf numFmtId="1" fontId="37" fillId="3" borderId="47" xfId="0" applyNumberFormat="1" applyFont="1" applyFill="1" applyBorder="1" applyAlignment="1">
      <alignment horizontal="center" vertical="center" wrapText="1" readingOrder="1"/>
    </xf>
    <xf numFmtId="1" fontId="37" fillId="3" borderId="44" xfId="0" applyNumberFormat="1" applyFont="1" applyFill="1" applyBorder="1" applyAlignment="1">
      <alignment horizontal="center" vertical="center" wrapText="1" readingOrder="1"/>
    </xf>
    <xf numFmtId="1" fontId="37" fillId="3" borderId="172" xfId="0" applyNumberFormat="1" applyFont="1" applyFill="1" applyBorder="1" applyAlignment="1">
      <alignment horizontal="center" vertical="center" wrapText="1" readingOrder="1"/>
    </xf>
    <xf numFmtId="1" fontId="37" fillId="4" borderId="47" xfId="0" applyNumberFormat="1" applyFont="1" applyFill="1" applyBorder="1" applyAlignment="1">
      <alignment horizontal="center" vertical="center" wrapText="1" readingOrder="1"/>
    </xf>
    <xf numFmtId="1" fontId="37" fillId="4" borderId="172" xfId="0" applyNumberFormat="1" applyFont="1" applyFill="1" applyBorder="1" applyAlignment="1">
      <alignment horizontal="center" vertical="center" wrapText="1" readingOrder="1"/>
    </xf>
    <xf numFmtId="164" fontId="37" fillId="3" borderId="47" xfId="0" applyNumberFormat="1" applyFont="1" applyFill="1" applyBorder="1" applyAlignment="1">
      <alignment horizontal="center" vertical="center" wrapText="1" readingOrder="1"/>
    </xf>
    <xf numFmtId="164" fontId="37" fillId="3" borderId="44" xfId="0" applyNumberFormat="1" applyFont="1" applyFill="1" applyBorder="1" applyAlignment="1">
      <alignment horizontal="center" vertical="center" wrapText="1" readingOrder="1"/>
    </xf>
    <xf numFmtId="0" fontId="11" fillId="10" borderId="35" xfId="0" applyFont="1" applyFill="1" applyBorder="1" applyAlignment="1">
      <alignment horizontal="center" vertical="center" wrapText="1" readingOrder="1"/>
    </xf>
  </cellXfs>
  <cellStyles count="7">
    <cellStyle name="Comma" xfId="1" builtinId="3"/>
    <cellStyle name="Good" xfId="5" builtinId="26"/>
    <cellStyle name="Hyperlink" xfId="4" builtinId="8"/>
    <cellStyle name="Normal" xfId="0" builtinId="0"/>
    <cellStyle name="Normal 2" xfId="2"/>
    <cellStyle name="Normal 3" xfId="6"/>
    <cellStyle name="Percent" xfId="3" builtinId="5"/>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CC"/>
      <color rgb="FF363534"/>
      <color rgb="FFFF0066"/>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400050</xdr:colOff>
      <xdr:row>12</xdr:row>
      <xdr:rowOff>95250</xdr:rowOff>
    </xdr:from>
    <xdr:to>
      <xdr:col>9</xdr:col>
      <xdr:colOff>685800</xdr:colOff>
      <xdr:row>12</xdr:row>
      <xdr:rowOff>95251</xdr:rowOff>
    </xdr:to>
    <xdr:cxnSp macro="">
      <xdr:nvCxnSpPr>
        <xdr:cNvPr id="3" name="Straight Arrow Connector 2"/>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12</xdr:row>
      <xdr:rowOff>95250</xdr:rowOff>
    </xdr:from>
    <xdr:to>
      <xdr:col>8</xdr:col>
      <xdr:colOff>371475</xdr:colOff>
      <xdr:row>12</xdr:row>
      <xdr:rowOff>95251</xdr:rowOff>
    </xdr:to>
    <xdr:cxnSp macro="">
      <xdr:nvCxnSpPr>
        <xdr:cNvPr id="5" name="Straight Arrow Connector 4"/>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ndon\Private\Group%20Financial%20Reporting\Year%20End\Group%20Reporting%20Shared\2021\FY21%20Financial%20Supplement%20for%20publishing%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 Cash Generation"/>
      <sheetName val="2 - Cash target rec"/>
      <sheetName val="3 - HoldCo cashflow"/>
      <sheetName val="4 - Sources &amp; uses"/>
      <sheetName val="5 - Long-term free cash"/>
      <sheetName val="6a - IFRS IP format (historic)"/>
      <sheetName val="6b - IFRS IP format (2020+)"/>
      <sheetName val="7a - Operating profit analysis"/>
      <sheetName val="7b - Operating profit drivers"/>
      <sheetName val="8 - Management Actions"/>
      <sheetName val="9 - PGH Solvency"/>
      <sheetName val="10 - LifeCo Free Surplus"/>
      <sheetName val="11 - SCR breakdown"/>
      <sheetName val="12 - Sensitivities"/>
      <sheetName val="13a - AUA &amp; flows"/>
      <sheetName val="13b - AUA &amp; Flows (FY 2020+)"/>
      <sheetName val="14 - AUA by fund"/>
      <sheetName val="15a - New business (historic)"/>
      <sheetName val="15b - New business (2020+)"/>
      <sheetName val="16 - Asset data"/>
      <sheetName val="17 - Debt exposure country"/>
      <sheetName val="18 - Credit rating debt"/>
      <sheetName val="19 - Sh Debt by sector"/>
      <sheetName val="20 - Illiquids"/>
      <sheetName val="21 - Leverage"/>
      <sheetName val="22 - Dividends"/>
      <sheetName val="23 - Acqs"/>
      <sheetName val="24 - SH deb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5">
          <cell r="B15">
            <v>40058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tabSelected="1" zoomScale="80" zoomScaleNormal="80" workbookViewId="0"/>
  </sheetViews>
  <sheetFormatPr defaultRowHeight="18.75"/>
  <cols>
    <col min="1" max="1" width="9.140625" style="157"/>
    <col min="2" max="2" width="9.85546875" style="35" customWidth="1"/>
    <col min="3" max="3" width="54.5703125" style="806" customWidth="1"/>
    <col min="4" max="4" width="15.85546875" style="35" customWidth="1"/>
    <col min="5" max="5" width="21.7109375" style="306" customWidth="1"/>
    <col min="6" max="16384" width="9.140625" style="2"/>
  </cols>
  <sheetData>
    <row r="1" spans="1:7" ht="24" customHeight="1" thickBot="1">
      <c r="A1" s="827"/>
      <c r="B1" s="828" t="s">
        <v>40</v>
      </c>
      <c r="C1" s="829" t="s">
        <v>41</v>
      </c>
      <c r="D1" s="828" t="s">
        <v>42</v>
      </c>
      <c r="E1" s="828" t="s">
        <v>776</v>
      </c>
    </row>
    <row r="2" spans="1:7" ht="30.75" customHeight="1" thickTop="1">
      <c r="A2" s="837" t="s">
        <v>175</v>
      </c>
      <c r="B2" s="278">
        <v>1</v>
      </c>
      <c r="C2" s="813" t="s">
        <v>794</v>
      </c>
      <c r="D2" s="281" t="s">
        <v>788</v>
      </c>
      <c r="E2" s="281" t="s">
        <v>777</v>
      </c>
    </row>
    <row r="3" spans="1:7" ht="30.75" customHeight="1">
      <c r="A3" s="837"/>
      <c r="B3" s="786">
        <v>2</v>
      </c>
      <c r="C3" s="814" t="s">
        <v>636</v>
      </c>
      <c r="D3" s="281" t="s">
        <v>304</v>
      </c>
      <c r="E3" s="281" t="s">
        <v>778</v>
      </c>
    </row>
    <row r="4" spans="1:7" ht="30.75" customHeight="1">
      <c r="A4" s="837"/>
      <c r="B4" s="278">
        <v>3</v>
      </c>
      <c r="C4" s="813" t="s">
        <v>0</v>
      </c>
      <c r="D4" s="281" t="s">
        <v>789</v>
      </c>
      <c r="E4" s="281" t="s">
        <v>777</v>
      </c>
    </row>
    <row r="5" spans="1:7" ht="30.75" customHeight="1">
      <c r="A5" s="837"/>
      <c r="B5" s="786">
        <v>4</v>
      </c>
      <c r="C5" s="814" t="s">
        <v>401</v>
      </c>
      <c r="D5" s="281" t="s">
        <v>304</v>
      </c>
      <c r="E5" s="281" t="s">
        <v>778</v>
      </c>
      <c r="F5" s="109"/>
      <c r="G5" s="109"/>
    </row>
    <row r="6" spans="1:7" ht="30.75" customHeight="1" thickBot="1">
      <c r="A6" s="838"/>
      <c r="B6" s="788">
        <v>5</v>
      </c>
      <c r="C6" s="815" t="s">
        <v>400</v>
      </c>
      <c r="D6" s="282" t="s">
        <v>218</v>
      </c>
      <c r="E6" s="282" t="s">
        <v>778</v>
      </c>
    </row>
    <row r="7" spans="1:7" ht="30.75" customHeight="1">
      <c r="A7" s="842" t="s">
        <v>176</v>
      </c>
      <c r="B7" s="280" t="s">
        <v>395</v>
      </c>
      <c r="C7" s="816" t="s">
        <v>781</v>
      </c>
      <c r="D7" s="810" t="s">
        <v>43</v>
      </c>
      <c r="E7" s="810" t="s">
        <v>779</v>
      </c>
    </row>
    <row r="8" spans="1:7" ht="30.75" customHeight="1">
      <c r="A8" s="843"/>
      <c r="B8" s="278" t="s">
        <v>396</v>
      </c>
      <c r="C8" s="814" t="s">
        <v>780</v>
      </c>
      <c r="D8" s="281" t="s">
        <v>790</v>
      </c>
      <c r="E8" s="281" t="s">
        <v>777</v>
      </c>
    </row>
    <row r="9" spans="1:7" ht="30.75" customHeight="1">
      <c r="A9" s="843"/>
      <c r="B9" s="278" t="s">
        <v>505</v>
      </c>
      <c r="C9" s="814" t="s">
        <v>782</v>
      </c>
      <c r="D9" s="281" t="s">
        <v>536</v>
      </c>
      <c r="E9" s="281" t="s">
        <v>777</v>
      </c>
    </row>
    <row r="10" spans="1:7" ht="30.75" customHeight="1" thickBot="1">
      <c r="A10" s="844"/>
      <c r="B10" s="278" t="s">
        <v>506</v>
      </c>
      <c r="C10" s="817" t="s">
        <v>783</v>
      </c>
      <c r="D10" s="282" t="s">
        <v>536</v>
      </c>
      <c r="E10" s="282" t="s">
        <v>777</v>
      </c>
    </row>
    <row r="11" spans="1:7" ht="30.75" customHeight="1">
      <c r="A11" s="845" t="s">
        <v>177</v>
      </c>
      <c r="B11" s="283">
        <v>8</v>
      </c>
      <c r="C11" s="818" t="s">
        <v>44</v>
      </c>
      <c r="D11" s="290" t="s">
        <v>788</v>
      </c>
      <c r="E11" s="290" t="s">
        <v>777</v>
      </c>
    </row>
    <row r="12" spans="1:7" ht="30.75" customHeight="1">
      <c r="A12" s="846"/>
      <c r="B12" s="278">
        <v>9</v>
      </c>
      <c r="C12" s="814" t="s">
        <v>46</v>
      </c>
      <c r="D12" s="281" t="s">
        <v>791</v>
      </c>
      <c r="E12" s="281" t="s">
        <v>777</v>
      </c>
    </row>
    <row r="13" spans="1:7" ht="30.75" customHeight="1">
      <c r="A13" s="846"/>
      <c r="B13" s="278">
        <v>10</v>
      </c>
      <c r="C13" s="814" t="s">
        <v>795</v>
      </c>
      <c r="D13" s="281" t="s">
        <v>791</v>
      </c>
      <c r="E13" s="281" t="s">
        <v>777</v>
      </c>
    </row>
    <row r="14" spans="1:7" ht="30.75" customHeight="1">
      <c r="A14" s="846"/>
      <c r="B14" s="278">
        <v>11</v>
      </c>
      <c r="C14" s="814" t="s">
        <v>47</v>
      </c>
      <c r="D14" s="281" t="s">
        <v>790</v>
      </c>
      <c r="E14" s="281" t="s">
        <v>777</v>
      </c>
    </row>
    <row r="15" spans="1:7" ht="30.75" customHeight="1" thickBot="1">
      <c r="A15" s="847"/>
      <c r="B15" s="279">
        <v>12</v>
      </c>
      <c r="C15" s="817" t="s">
        <v>45</v>
      </c>
      <c r="D15" s="282" t="s">
        <v>130</v>
      </c>
      <c r="E15" s="282" t="s">
        <v>777</v>
      </c>
    </row>
    <row r="16" spans="1:7" ht="30.75" customHeight="1">
      <c r="A16" s="851" t="s">
        <v>2</v>
      </c>
      <c r="B16" s="280" t="s">
        <v>360</v>
      </c>
      <c r="C16" s="816" t="s">
        <v>784</v>
      </c>
      <c r="D16" s="810" t="s">
        <v>792</v>
      </c>
      <c r="E16" s="810" t="s">
        <v>779</v>
      </c>
    </row>
    <row r="17" spans="1:5" ht="30.75" customHeight="1">
      <c r="A17" s="852"/>
      <c r="B17" s="278" t="s">
        <v>361</v>
      </c>
      <c r="C17" s="813" t="s">
        <v>785</v>
      </c>
      <c r="D17" s="281" t="s">
        <v>790</v>
      </c>
      <c r="E17" s="281" t="s">
        <v>777</v>
      </c>
    </row>
    <row r="18" spans="1:5" ht="30.75" customHeight="1">
      <c r="A18" s="852"/>
      <c r="B18" s="278">
        <v>14</v>
      </c>
      <c r="C18" s="813" t="s">
        <v>786</v>
      </c>
      <c r="D18" s="281" t="s">
        <v>536</v>
      </c>
      <c r="E18" s="281" t="s">
        <v>777</v>
      </c>
    </row>
    <row r="19" spans="1:5" ht="30.75" customHeight="1">
      <c r="A19" s="852"/>
      <c r="B19" s="284" t="s">
        <v>397</v>
      </c>
      <c r="C19" s="819" t="s">
        <v>362</v>
      </c>
      <c r="D19" s="811" t="s">
        <v>536</v>
      </c>
      <c r="E19" s="811" t="s">
        <v>779</v>
      </c>
    </row>
    <row r="20" spans="1:5" ht="30.75" customHeight="1" thickBot="1">
      <c r="A20" s="853"/>
      <c r="B20" s="279" t="s">
        <v>398</v>
      </c>
      <c r="C20" s="817" t="s">
        <v>467</v>
      </c>
      <c r="D20" s="282" t="s">
        <v>790</v>
      </c>
      <c r="E20" s="282" t="s">
        <v>777</v>
      </c>
    </row>
    <row r="21" spans="1:5" ht="30.75" customHeight="1">
      <c r="A21" s="848" t="s">
        <v>4</v>
      </c>
      <c r="B21" s="283">
        <v>16</v>
      </c>
      <c r="C21" s="818" t="s">
        <v>217</v>
      </c>
      <c r="D21" s="290" t="s">
        <v>792</v>
      </c>
      <c r="E21" s="290" t="s">
        <v>777</v>
      </c>
    </row>
    <row r="22" spans="1:5" ht="30.75" customHeight="1">
      <c r="A22" s="849"/>
      <c r="B22" s="786">
        <v>17</v>
      </c>
      <c r="C22" s="814" t="s">
        <v>796</v>
      </c>
      <c r="D22" s="281" t="s">
        <v>304</v>
      </c>
      <c r="E22" s="281" t="s">
        <v>778</v>
      </c>
    </row>
    <row r="23" spans="1:5" ht="30.75" customHeight="1">
      <c r="A23" s="849"/>
      <c r="B23" s="785">
        <v>18</v>
      </c>
      <c r="C23" s="814" t="s">
        <v>268</v>
      </c>
      <c r="D23" s="281" t="s">
        <v>536</v>
      </c>
      <c r="E23" s="281" t="s">
        <v>777</v>
      </c>
    </row>
    <row r="24" spans="1:5" ht="30.75" customHeight="1">
      <c r="A24" s="849"/>
      <c r="B24" s="278">
        <v>19</v>
      </c>
      <c r="C24" s="814" t="s">
        <v>260</v>
      </c>
      <c r="D24" s="281" t="s">
        <v>790</v>
      </c>
      <c r="E24" s="281" t="s">
        <v>777</v>
      </c>
    </row>
    <row r="25" spans="1:5" ht="30.75" customHeight="1" thickBot="1">
      <c r="A25" s="850"/>
      <c r="B25" s="279">
        <v>20</v>
      </c>
      <c r="C25" s="817" t="s">
        <v>381</v>
      </c>
      <c r="D25" s="282" t="s">
        <v>793</v>
      </c>
      <c r="E25" s="282" t="s">
        <v>777</v>
      </c>
    </row>
    <row r="26" spans="1:5" ht="30.75" customHeight="1">
      <c r="A26" s="839" t="s">
        <v>174</v>
      </c>
      <c r="B26" s="283">
        <v>21</v>
      </c>
      <c r="C26" s="818" t="s">
        <v>787</v>
      </c>
      <c r="D26" s="290" t="s">
        <v>792</v>
      </c>
      <c r="E26" s="290" t="s">
        <v>777</v>
      </c>
    </row>
    <row r="27" spans="1:5" ht="30.75" customHeight="1">
      <c r="A27" s="840"/>
      <c r="B27" s="278">
        <v>22</v>
      </c>
      <c r="C27" s="813" t="s">
        <v>234</v>
      </c>
      <c r="D27" s="281" t="s">
        <v>788</v>
      </c>
      <c r="E27" s="281" t="s">
        <v>777</v>
      </c>
    </row>
    <row r="28" spans="1:5" ht="30.75" customHeight="1">
      <c r="A28" s="840"/>
      <c r="B28" s="278">
        <v>23</v>
      </c>
      <c r="C28" s="813" t="s">
        <v>1</v>
      </c>
      <c r="D28" s="281" t="s">
        <v>791</v>
      </c>
      <c r="E28" s="281" t="s">
        <v>777</v>
      </c>
    </row>
    <row r="29" spans="1:5" ht="30.75" customHeight="1" thickBot="1">
      <c r="A29" s="841"/>
      <c r="B29" s="279">
        <v>24</v>
      </c>
      <c r="C29" s="815" t="s">
        <v>259</v>
      </c>
      <c r="D29" s="282" t="s">
        <v>130</v>
      </c>
      <c r="E29" s="809" t="s">
        <v>777</v>
      </c>
    </row>
    <row r="30" spans="1:5" ht="15.75" customHeight="1"/>
    <row r="31" spans="1:5" ht="15.75" customHeight="1"/>
    <row r="32" spans="1:5" ht="15.75" customHeight="1"/>
    <row r="33" ht="15.75" customHeight="1"/>
    <row r="34" ht="15.75" customHeight="1"/>
  </sheetData>
  <mergeCells count="6">
    <mergeCell ref="A2:A6"/>
    <mergeCell ref="A26:A29"/>
    <mergeCell ref="A7:A10"/>
    <mergeCell ref="A11:A15"/>
    <mergeCell ref="A21:A25"/>
    <mergeCell ref="A16:A20"/>
  </mergeCells>
  <phoneticPr fontId="0" type="noConversion"/>
  <hyperlinks>
    <hyperlink ref="B2" location="'1 - Cash Generation'!A1" display="'1 - Cash Generation'!A1"/>
    <hyperlink ref="B3" location="'2 - Cash target rec'!A1" display="'2 - Cash target rec'!A1"/>
    <hyperlink ref="B4" location="'3 - HoldCo cashflow'!A1" display="'3 - HoldCo cashflow'!A1"/>
    <hyperlink ref="B5" location="'4 - Sources &amp; uses'!A1" display="'4 - Sources &amp; uses'!A1"/>
    <hyperlink ref="B6" location="'5 - Long-term free cash'!A1" display="'5 - Long-term free cash'!A1"/>
    <hyperlink ref="B7" location="'6a - IFRS IP format (historic)'!A1" display="6a"/>
    <hyperlink ref="B8" location="'6b - IFRS IP format (2020+)'!A1" display="6b"/>
    <hyperlink ref="B11" location="'8 - Management Actions'!A1" display="'8 - Management Actions'!A1"/>
    <hyperlink ref="B12" location="'9 - PGH Solvency'!A1" display="'9 - PGH Solvency'!A1"/>
    <hyperlink ref="B13" location="'10 - LifeCo Free Surplus'!A1" display="'10 - LifeCo Free Surplus'!A1"/>
    <hyperlink ref="B14" location="'11 - SCR breakdown'!A1" display="'11 - SCR breakdown'!A1"/>
    <hyperlink ref="B15" location="'12 - Sensitivities'!A1" display="'12 - Sensitivities'!A1"/>
    <hyperlink ref="B16" location="'13a - AUA &amp; flows'!A1" display="13a"/>
    <hyperlink ref="B17" location="'13b - AUA &amp; Flows (FY 2020+)'!A1" display="13b"/>
    <hyperlink ref="B18" location="'14 - AUA by fund'!A1" display="'14 - AUA by fund'!A1"/>
    <hyperlink ref="B19" location="'15a - New business (historic)'!A1" display="15a"/>
    <hyperlink ref="B20" location="'15b - New business (2020+)'!A1" display="15b"/>
    <hyperlink ref="B21" location="'16 - Asset data'!A1" display="'16 - Asset data'!A1"/>
    <hyperlink ref="B24" location="'19 - Sh Debt by sector'!A1" display="'19 - Sh Debt by sector'!A1"/>
    <hyperlink ref="B25" location="'20 - Illiquids'!A1" display="'20 - Illiquids'!A1"/>
    <hyperlink ref="B26" location="'21 - Leverage'!A1" display="'21 - Leverage'!A1"/>
    <hyperlink ref="B27" location="'22 - Dividends'!A1" display="'22 - Dividends'!A1"/>
    <hyperlink ref="B28" location="'23 - Acqs'!A1" display="'23 - Acqs'!A1"/>
    <hyperlink ref="B29" location="'24 - SH debt'!A1" display="'24 - SH debt'!A1"/>
    <hyperlink ref="B9" location="'7a - Operating profit analysis'!A1" display="7a"/>
    <hyperlink ref="B10" location="'7b - Operating profit drivers'!A1" display="7b"/>
    <hyperlink ref="B22" location="'17 - Debt exposure country'!A1" display="'17 - Debt exposure country'!A1"/>
    <hyperlink ref="B23" location="'18 - Credit rating debt'!A1" display="'18 - Credit rating debt'!A1"/>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40"/>
  <sheetViews>
    <sheetView workbookViewId="0"/>
  </sheetViews>
  <sheetFormatPr defaultRowHeight="16.5"/>
  <cols>
    <col min="1" max="1" width="16.28515625" style="2" customWidth="1"/>
    <col min="2" max="2" width="41" style="25" customWidth="1"/>
    <col min="3" max="3" width="35" style="2" customWidth="1"/>
    <col min="4" max="4" width="29.85546875" style="2" customWidth="1"/>
    <col min="5" max="6" width="24.7109375" style="2" customWidth="1"/>
    <col min="7" max="16384" width="9.140625" style="2"/>
  </cols>
  <sheetData>
    <row r="1" spans="1:6" ht="20.25">
      <c r="A1" s="1" t="s">
        <v>507</v>
      </c>
      <c r="E1" s="106"/>
    </row>
    <row r="2" spans="1:6" ht="20.25">
      <c r="A2" s="1"/>
      <c r="E2" s="106"/>
    </row>
    <row r="3" spans="1:6" ht="21" thickBot="1">
      <c r="A3" s="1" t="s">
        <v>645</v>
      </c>
      <c r="B3" s="2"/>
      <c r="E3" s="3" t="s">
        <v>19</v>
      </c>
      <c r="F3" s="101"/>
    </row>
    <row r="4" spans="1:6" ht="20.25" thickTop="1" thickBot="1">
      <c r="A4" s="859" t="s">
        <v>508</v>
      </c>
      <c r="B4" s="859" t="s">
        <v>509</v>
      </c>
      <c r="C4" s="861" t="s">
        <v>510</v>
      </c>
      <c r="D4" s="339" t="s">
        <v>326</v>
      </c>
      <c r="E4" s="339" t="s">
        <v>511</v>
      </c>
      <c r="F4" s="339" t="s">
        <v>512</v>
      </c>
    </row>
    <row r="5" spans="1:6" ht="20.25" thickTop="1" thickBot="1">
      <c r="A5" s="860"/>
      <c r="B5" s="860"/>
      <c r="C5" s="862"/>
      <c r="D5" s="339" t="s">
        <v>49</v>
      </c>
      <c r="E5" s="339" t="s">
        <v>49</v>
      </c>
      <c r="F5" s="339" t="s">
        <v>513</v>
      </c>
    </row>
    <row r="6" spans="1:6" ht="44.25" customHeight="1" thickTop="1" thickBot="1">
      <c r="A6" s="493" t="s">
        <v>408</v>
      </c>
      <c r="B6" s="493" t="s">
        <v>514</v>
      </c>
      <c r="C6" s="493" t="s">
        <v>515</v>
      </c>
      <c r="D6" s="494">
        <v>79</v>
      </c>
      <c r="E6" s="495">
        <v>43</v>
      </c>
      <c r="F6" s="495">
        <v>32</v>
      </c>
    </row>
    <row r="7" spans="1:6" ht="44.25" customHeight="1" thickBot="1">
      <c r="A7" s="493" t="s">
        <v>408</v>
      </c>
      <c r="B7" s="493" t="s">
        <v>516</v>
      </c>
      <c r="C7" s="493" t="s">
        <v>517</v>
      </c>
      <c r="D7" s="497">
        <v>-15</v>
      </c>
      <c r="E7" s="495">
        <v>3</v>
      </c>
      <c r="F7" s="495" t="s">
        <v>518</v>
      </c>
    </row>
    <row r="8" spans="1:6" ht="44.25" customHeight="1" thickBot="1">
      <c r="A8" s="493" t="s">
        <v>408</v>
      </c>
      <c r="B8" s="493" t="s">
        <v>197</v>
      </c>
      <c r="C8" s="493" t="s">
        <v>519</v>
      </c>
      <c r="D8" s="812">
        <v>175</v>
      </c>
      <c r="E8" s="495">
        <v>70</v>
      </c>
      <c r="F8" s="495">
        <v>48</v>
      </c>
    </row>
    <row r="9" spans="1:6" ht="44.25" customHeight="1" thickBot="1">
      <c r="A9" s="493" t="s">
        <v>408</v>
      </c>
      <c r="B9" s="493" t="s">
        <v>520</v>
      </c>
      <c r="C9" s="493" t="s">
        <v>521</v>
      </c>
      <c r="D9" s="812">
        <v>27</v>
      </c>
      <c r="E9" s="495">
        <v>2</v>
      </c>
      <c r="F9" s="495" t="s">
        <v>518</v>
      </c>
    </row>
    <row r="10" spans="1:6" ht="44.25" customHeight="1" thickBot="1">
      <c r="A10" s="493" t="s">
        <v>408</v>
      </c>
      <c r="B10" s="493" t="s">
        <v>522</v>
      </c>
      <c r="C10" s="493" t="s">
        <v>523</v>
      </c>
      <c r="D10" s="812">
        <v>14</v>
      </c>
      <c r="E10" s="495">
        <v>5</v>
      </c>
      <c r="F10" s="495" t="s">
        <v>518</v>
      </c>
    </row>
    <row r="11" spans="1:6" ht="26.25" customHeight="1" thickBot="1">
      <c r="A11" s="493"/>
      <c r="B11" s="493"/>
      <c r="C11" s="493"/>
      <c r="D11" s="494"/>
      <c r="E11" s="495"/>
      <c r="F11" s="495"/>
    </row>
    <row r="12" spans="1:6" ht="44.25" customHeight="1" thickBot="1">
      <c r="A12" s="493" t="s">
        <v>407</v>
      </c>
      <c r="B12" s="493" t="s">
        <v>524</v>
      </c>
      <c r="C12" s="493" t="s">
        <v>525</v>
      </c>
      <c r="D12" s="494">
        <v>236</v>
      </c>
      <c r="E12" s="495">
        <v>34</v>
      </c>
      <c r="F12" s="495">
        <v>43</v>
      </c>
    </row>
    <row r="14" spans="1:6">
      <c r="A14" s="25" t="s">
        <v>634</v>
      </c>
      <c r="B14" s="863" t="s">
        <v>804</v>
      </c>
      <c r="C14" s="864"/>
      <c r="D14" s="864"/>
      <c r="E14" s="864"/>
      <c r="F14" s="864"/>
    </row>
    <row r="15" spans="1:6" ht="44.25" customHeight="1">
      <c r="B15" s="863" t="s">
        <v>806</v>
      </c>
      <c r="C15" s="863"/>
      <c r="D15" s="863"/>
      <c r="E15" s="863"/>
      <c r="F15" s="863"/>
    </row>
    <row r="17" spans="1:6" ht="21" thickBot="1">
      <c r="A17" s="1" t="s">
        <v>560</v>
      </c>
      <c r="B17" s="2"/>
      <c r="E17" s="3" t="s">
        <v>19</v>
      </c>
      <c r="F17" s="101"/>
    </row>
    <row r="18" spans="1:6" ht="20.25" thickTop="1" thickBot="1">
      <c r="A18" s="859" t="s">
        <v>508</v>
      </c>
      <c r="B18" s="859" t="s">
        <v>509</v>
      </c>
      <c r="C18" s="861" t="s">
        <v>510</v>
      </c>
      <c r="D18" s="104" t="s">
        <v>326</v>
      </c>
      <c r="E18" s="104" t="s">
        <v>511</v>
      </c>
      <c r="F18" s="104" t="s">
        <v>512</v>
      </c>
    </row>
    <row r="19" spans="1:6" ht="20.25" thickTop="1" thickBot="1">
      <c r="A19" s="860"/>
      <c r="B19" s="860"/>
      <c r="C19" s="862"/>
      <c r="D19" s="104" t="s">
        <v>49</v>
      </c>
      <c r="E19" s="104" t="s">
        <v>49</v>
      </c>
      <c r="F19" s="104" t="s">
        <v>513</v>
      </c>
    </row>
    <row r="20" spans="1:6" ht="44.25" customHeight="1" thickTop="1" thickBot="1">
      <c r="A20" s="493" t="s">
        <v>408</v>
      </c>
      <c r="B20" s="493" t="s">
        <v>514</v>
      </c>
      <c r="C20" s="493" t="s">
        <v>515</v>
      </c>
      <c r="D20" s="494">
        <v>124</v>
      </c>
      <c r="E20" s="495">
        <v>50</v>
      </c>
      <c r="F20" s="495">
        <v>35</v>
      </c>
    </row>
    <row r="21" spans="1:6" ht="44.25" customHeight="1" thickBot="1">
      <c r="A21" s="493" t="s">
        <v>408</v>
      </c>
      <c r="B21" s="493" t="s">
        <v>516</v>
      </c>
      <c r="C21" s="493" t="s">
        <v>517</v>
      </c>
      <c r="D21" s="494">
        <v>31</v>
      </c>
      <c r="E21" s="495">
        <v>4</v>
      </c>
      <c r="F21" s="495" t="s">
        <v>518</v>
      </c>
    </row>
    <row r="22" spans="1:6" ht="44.25" customHeight="1" thickBot="1">
      <c r="A22" s="493" t="s">
        <v>408</v>
      </c>
      <c r="B22" s="493" t="s">
        <v>197</v>
      </c>
      <c r="C22" s="493" t="s">
        <v>519</v>
      </c>
      <c r="D22" s="494">
        <v>349</v>
      </c>
      <c r="E22" s="495">
        <v>80</v>
      </c>
      <c r="F22" s="495">
        <v>49</v>
      </c>
    </row>
    <row r="23" spans="1:6" ht="44.25" customHeight="1" thickBot="1">
      <c r="A23" s="493" t="s">
        <v>408</v>
      </c>
      <c r="B23" s="493" t="s">
        <v>520</v>
      </c>
      <c r="C23" s="493" t="s">
        <v>521</v>
      </c>
      <c r="D23" s="494">
        <v>1</v>
      </c>
      <c r="E23" s="495">
        <v>3</v>
      </c>
      <c r="F23" s="495" t="s">
        <v>518</v>
      </c>
    </row>
    <row r="24" spans="1:6" ht="44.25" customHeight="1" thickBot="1">
      <c r="A24" s="493" t="s">
        <v>408</v>
      </c>
      <c r="B24" s="493" t="s">
        <v>522</v>
      </c>
      <c r="C24" s="493" t="s">
        <v>523</v>
      </c>
      <c r="D24" s="494">
        <v>32</v>
      </c>
      <c r="E24" s="495">
        <v>4</v>
      </c>
      <c r="F24" s="495" t="s">
        <v>518</v>
      </c>
    </row>
    <row r="25" spans="1:6" ht="26.25" customHeight="1" thickBot="1">
      <c r="A25" s="493"/>
      <c r="B25" s="493"/>
      <c r="C25" s="493"/>
      <c r="D25" s="494"/>
      <c r="E25" s="495"/>
      <c r="F25" s="495"/>
    </row>
    <row r="26" spans="1:6" ht="44.25" customHeight="1" thickBot="1">
      <c r="A26" s="493" t="s">
        <v>407</v>
      </c>
      <c r="B26" s="493" t="s">
        <v>524</v>
      </c>
      <c r="C26" s="493" t="s">
        <v>525</v>
      </c>
      <c r="D26" s="494">
        <v>631</v>
      </c>
      <c r="E26" s="495">
        <v>40</v>
      </c>
      <c r="F26" s="495">
        <v>41</v>
      </c>
    </row>
    <row r="28" spans="1:6">
      <c r="A28" s="25" t="s">
        <v>634</v>
      </c>
      <c r="B28" s="863" t="s">
        <v>804</v>
      </c>
      <c r="C28" s="864"/>
      <c r="D28" s="864"/>
      <c r="E28" s="864"/>
      <c r="F28" s="864"/>
    </row>
    <row r="29" spans="1:6">
      <c r="B29" s="864" t="s">
        <v>805</v>
      </c>
      <c r="C29" s="864"/>
      <c r="D29" s="864"/>
      <c r="E29" s="864"/>
      <c r="F29" s="864"/>
    </row>
    <row r="31" spans="1:6" ht="21" thickBot="1">
      <c r="A31" s="1" t="s">
        <v>528</v>
      </c>
    </row>
    <row r="32" spans="1:6" ht="20.25" thickTop="1" thickBot="1">
      <c r="A32" s="859" t="s">
        <v>508</v>
      </c>
      <c r="B32" s="859" t="s">
        <v>509</v>
      </c>
      <c r="C32" s="861" t="s">
        <v>510</v>
      </c>
      <c r="D32" s="104" t="s">
        <v>326</v>
      </c>
      <c r="E32" s="104" t="s">
        <v>511</v>
      </c>
      <c r="F32" s="104" t="s">
        <v>512</v>
      </c>
    </row>
    <row r="33" spans="1:6" ht="20.25" thickTop="1" thickBot="1">
      <c r="A33" s="860"/>
      <c r="B33" s="860"/>
      <c r="C33" s="862"/>
      <c r="D33" s="104" t="s">
        <v>49</v>
      </c>
      <c r="E33" s="104" t="s">
        <v>49</v>
      </c>
      <c r="F33" s="104" t="s">
        <v>513</v>
      </c>
    </row>
    <row r="34" spans="1:6" ht="44.25" customHeight="1" thickTop="1" thickBot="1">
      <c r="A34" s="493" t="s">
        <v>408</v>
      </c>
      <c r="B34" s="493" t="s">
        <v>514</v>
      </c>
      <c r="C34" s="493" t="s">
        <v>515</v>
      </c>
      <c r="D34" s="494">
        <v>149</v>
      </c>
      <c r="E34" s="496">
        <v>52</v>
      </c>
      <c r="F34" s="496">
        <v>45</v>
      </c>
    </row>
    <row r="35" spans="1:6" ht="44.25" customHeight="1" thickBot="1">
      <c r="A35" s="493" t="s">
        <v>408</v>
      </c>
      <c r="B35" s="493" t="s">
        <v>516</v>
      </c>
      <c r="C35" s="493" t="s">
        <v>517</v>
      </c>
      <c r="D35" s="497">
        <v>-1</v>
      </c>
      <c r="E35" s="496">
        <v>4</v>
      </c>
      <c r="F35" s="496" t="s">
        <v>518</v>
      </c>
    </row>
    <row r="36" spans="1:6" ht="44.25" customHeight="1" thickBot="1">
      <c r="A36" s="493" t="s">
        <v>408</v>
      </c>
      <c r="B36" s="493" t="s">
        <v>197</v>
      </c>
      <c r="C36" s="493" t="s">
        <v>519</v>
      </c>
      <c r="D36" s="494">
        <v>228</v>
      </c>
      <c r="E36" s="496">
        <v>78</v>
      </c>
      <c r="F36" s="496">
        <v>42</v>
      </c>
    </row>
    <row r="37" spans="1:6" ht="44.25" customHeight="1" thickBot="1">
      <c r="A37" s="493" t="s">
        <v>408</v>
      </c>
      <c r="B37" s="493" t="s">
        <v>520</v>
      </c>
      <c r="C37" s="493" t="s">
        <v>521</v>
      </c>
      <c r="D37" s="494">
        <v>18</v>
      </c>
      <c r="E37" s="496">
        <v>3</v>
      </c>
      <c r="F37" s="496" t="s">
        <v>518</v>
      </c>
    </row>
    <row r="38" spans="1:6" ht="44.25" customHeight="1" thickBot="1">
      <c r="A38" s="493" t="s">
        <v>408</v>
      </c>
      <c r="B38" s="493" t="s">
        <v>522</v>
      </c>
      <c r="C38" s="493" t="s">
        <v>523</v>
      </c>
      <c r="D38" s="494">
        <v>37</v>
      </c>
      <c r="E38" s="496">
        <v>3</v>
      </c>
      <c r="F38" s="496" t="s">
        <v>518</v>
      </c>
    </row>
    <row r="39" spans="1:6" ht="26.25" customHeight="1" thickBot="1">
      <c r="A39" s="493"/>
      <c r="B39" s="493"/>
      <c r="C39" s="493"/>
      <c r="D39" s="494"/>
      <c r="E39" s="496"/>
      <c r="F39" s="496"/>
    </row>
    <row r="40" spans="1:6" ht="44.25" customHeight="1" thickBot="1">
      <c r="A40" s="493" t="s">
        <v>407</v>
      </c>
      <c r="B40" s="493" t="s">
        <v>524</v>
      </c>
      <c r="C40" s="493" t="s">
        <v>525</v>
      </c>
      <c r="D40" s="494">
        <v>708</v>
      </c>
      <c r="E40" s="496">
        <v>39</v>
      </c>
      <c r="F40" s="496">
        <v>39</v>
      </c>
    </row>
  </sheetData>
  <mergeCells count="13">
    <mergeCell ref="A32:A33"/>
    <mergeCell ref="B32:B33"/>
    <mergeCell ref="C32:C33"/>
    <mergeCell ref="A4:A5"/>
    <mergeCell ref="B4:B5"/>
    <mergeCell ref="C4:C5"/>
    <mergeCell ref="A18:A19"/>
    <mergeCell ref="B18:B19"/>
    <mergeCell ref="C18:C19"/>
    <mergeCell ref="B14:F14"/>
    <mergeCell ref="B15:F15"/>
    <mergeCell ref="B28:F28"/>
    <mergeCell ref="B29:F2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15"/>
  <sheetViews>
    <sheetView workbookViewId="0">
      <selection activeCell="H25" sqref="H25"/>
    </sheetView>
  </sheetViews>
  <sheetFormatPr defaultRowHeight="16.5"/>
  <cols>
    <col min="1" max="1" width="49.42578125" style="25" customWidth="1"/>
    <col min="2" max="14" width="13.7109375" style="25" customWidth="1"/>
    <col min="15" max="16384" width="9.140625" style="25"/>
  </cols>
  <sheetData>
    <row r="1" spans="1:14" ht="20.25">
      <c r="A1" s="24" t="s">
        <v>75</v>
      </c>
    </row>
    <row r="2" spans="1:14" ht="17.25" thickBot="1">
      <c r="K2" s="113"/>
    </row>
    <row r="3" spans="1:14" s="5" customFormat="1" ht="35.1" customHeight="1" thickTop="1" thickBot="1">
      <c r="B3" s="38">
        <v>2010</v>
      </c>
      <c r="C3" s="38">
        <v>2011</v>
      </c>
      <c r="D3" s="38">
        <v>2012</v>
      </c>
      <c r="E3" s="38">
        <v>2013</v>
      </c>
      <c r="F3" s="38">
        <v>2014</v>
      </c>
      <c r="G3" s="38">
        <v>2015</v>
      </c>
      <c r="H3" s="38">
        <v>2016</v>
      </c>
      <c r="I3" s="38">
        <v>2017</v>
      </c>
      <c r="J3" s="38">
        <v>2018</v>
      </c>
      <c r="K3" s="38">
        <v>2019</v>
      </c>
      <c r="L3" s="38">
        <v>2020</v>
      </c>
      <c r="M3" s="38">
        <v>2021</v>
      </c>
      <c r="N3" s="338" t="s">
        <v>645</v>
      </c>
    </row>
    <row r="4" spans="1:14" ht="21" customHeight="1" thickTop="1" thickBot="1">
      <c r="A4" s="517" t="s">
        <v>447</v>
      </c>
      <c r="B4" s="114"/>
      <c r="C4" s="114"/>
      <c r="D4" s="114"/>
      <c r="E4" s="114"/>
      <c r="F4" s="114"/>
      <c r="G4" s="114"/>
      <c r="H4" s="114"/>
      <c r="I4" s="114"/>
      <c r="J4" s="114"/>
      <c r="K4" s="114"/>
      <c r="L4" s="114"/>
      <c r="M4" s="114"/>
      <c r="N4" s="114"/>
    </row>
    <row r="5" spans="1:14" ht="21" customHeight="1" thickBot="1">
      <c r="A5" s="498" t="s">
        <v>110</v>
      </c>
      <c r="B5" s="499">
        <v>242</v>
      </c>
      <c r="C5" s="499">
        <v>359</v>
      </c>
      <c r="D5" s="499">
        <v>209</v>
      </c>
      <c r="E5" s="499">
        <v>332</v>
      </c>
      <c r="F5" s="499">
        <v>180</v>
      </c>
      <c r="G5" s="499">
        <v>20</v>
      </c>
      <c r="H5" s="499">
        <v>265</v>
      </c>
      <c r="I5" s="499">
        <v>380</v>
      </c>
      <c r="J5" s="499">
        <v>237</v>
      </c>
      <c r="K5" s="499">
        <v>286</v>
      </c>
      <c r="L5" s="500">
        <v>0.9</v>
      </c>
      <c r="M5" s="500">
        <v>0.8</v>
      </c>
      <c r="N5" s="501"/>
    </row>
    <row r="6" spans="1:14" ht="21" customHeight="1" thickBot="1">
      <c r="A6" s="502" t="s">
        <v>530</v>
      </c>
      <c r="B6" s="503">
        <v>242</v>
      </c>
      <c r="C6" s="503">
        <v>601</v>
      </c>
      <c r="D6" s="503">
        <v>810</v>
      </c>
      <c r="E6" s="504">
        <v>1.1000000000000001</v>
      </c>
      <c r="F6" s="504">
        <v>1.3</v>
      </c>
      <c r="G6" s="504">
        <v>1.3</v>
      </c>
      <c r="H6" s="504">
        <v>1.6</v>
      </c>
      <c r="I6" s="504">
        <v>2</v>
      </c>
      <c r="J6" s="504">
        <v>2.2000000000000002</v>
      </c>
      <c r="K6" s="504">
        <v>2.5</v>
      </c>
      <c r="L6" s="505">
        <v>3.4</v>
      </c>
      <c r="M6" s="505">
        <v>4.2</v>
      </c>
      <c r="N6" s="501"/>
    </row>
    <row r="7" spans="1:14">
      <c r="B7" s="28"/>
      <c r="C7" s="28"/>
      <c r="D7" s="28"/>
      <c r="E7" s="28"/>
      <c r="F7" s="28"/>
      <c r="G7" s="28"/>
      <c r="H7" s="28"/>
      <c r="I7" s="28"/>
      <c r="J7" s="28"/>
      <c r="K7" s="28"/>
      <c r="L7" s="28"/>
      <c r="M7" s="28"/>
      <c r="N7" s="28"/>
    </row>
    <row r="8" spans="1:14" ht="21" customHeight="1" thickBot="1">
      <c r="A8" s="516" t="s">
        <v>450</v>
      </c>
      <c r="B8" s="28"/>
      <c r="C8" s="28"/>
      <c r="D8" s="28"/>
      <c r="E8" s="28"/>
      <c r="F8" s="28"/>
      <c r="G8" s="28"/>
      <c r="H8" s="28"/>
      <c r="I8" s="28"/>
      <c r="J8" s="28"/>
      <c r="K8" s="28"/>
      <c r="L8" s="28"/>
      <c r="M8" s="28"/>
      <c r="N8" s="28"/>
    </row>
    <row r="9" spans="1:14" ht="21" customHeight="1" thickBot="1">
      <c r="A9" s="506" t="s">
        <v>76</v>
      </c>
      <c r="B9" s="507" t="s">
        <v>79</v>
      </c>
      <c r="C9" s="507" t="s">
        <v>79</v>
      </c>
      <c r="D9" s="507" t="s">
        <v>79</v>
      </c>
      <c r="E9" s="507" t="s">
        <v>79</v>
      </c>
      <c r="F9" s="507" t="s">
        <v>79</v>
      </c>
      <c r="G9" s="507" t="s">
        <v>79</v>
      </c>
      <c r="H9" s="508">
        <v>250</v>
      </c>
      <c r="I9" s="508">
        <v>321</v>
      </c>
      <c r="J9" s="508" t="s">
        <v>556</v>
      </c>
      <c r="K9" s="508">
        <v>460</v>
      </c>
      <c r="L9" s="509">
        <v>1.1000000000000001</v>
      </c>
      <c r="M9" s="510">
        <v>0.7</v>
      </c>
      <c r="N9" s="510">
        <v>0.5</v>
      </c>
    </row>
    <row r="10" spans="1:14" ht="21" customHeight="1" thickBot="1">
      <c r="A10" s="506" t="s">
        <v>77</v>
      </c>
      <c r="B10" s="507" t="s">
        <v>79</v>
      </c>
      <c r="C10" s="507" t="s">
        <v>79</v>
      </c>
      <c r="D10" s="507" t="s">
        <v>79</v>
      </c>
      <c r="E10" s="507" t="s">
        <v>79</v>
      </c>
      <c r="F10" s="507" t="s">
        <v>79</v>
      </c>
      <c r="G10" s="507" t="s">
        <v>79</v>
      </c>
      <c r="H10" s="508">
        <v>213</v>
      </c>
      <c r="I10" s="508">
        <v>232</v>
      </c>
      <c r="J10" s="508">
        <v>0.7</v>
      </c>
      <c r="K10" s="508">
        <v>190</v>
      </c>
      <c r="L10" s="509">
        <v>0.2</v>
      </c>
      <c r="M10" s="510">
        <v>0.8</v>
      </c>
      <c r="N10" s="510">
        <v>-0.1</v>
      </c>
    </row>
    <row r="11" spans="1:14" s="54" customFormat="1" ht="21" customHeight="1" thickBot="1">
      <c r="A11" s="511" t="s">
        <v>78</v>
      </c>
      <c r="B11" s="512">
        <v>0</v>
      </c>
      <c r="C11" s="512">
        <v>0</v>
      </c>
      <c r="D11" s="512">
        <v>0</v>
      </c>
      <c r="E11" s="512">
        <v>0</v>
      </c>
      <c r="F11" s="512">
        <v>0</v>
      </c>
      <c r="G11" s="512">
        <v>0</v>
      </c>
      <c r="H11" s="513">
        <v>463</v>
      </c>
      <c r="I11" s="513">
        <v>553</v>
      </c>
      <c r="J11" s="513" t="s">
        <v>557</v>
      </c>
      <c r="K11" s="513">
        <v>650</v>
      </c>
      <c r="L11" s="514">
        <v>1.3</v>
      </c>
      <c r="M11" s="515">
        <v>1.5</v>
      </c>
      <c r="N11" s="515">
        <v>0.4</v>
      </c>
    </row>
    <row r="12" spans="1:14">
      <c r="A12" s="114"/>
      <c r="B12" s="114"/>
      <c r="C12" s="114"/>
      <c r="D12" s="114"/>
      <c r="E12" s="114"/>
      <c r="F12" s="114"/>
      <c r="G12" s="114"/>
      <c r="H12" s="114"/>
      <c r="I12" s="114"/>
      <c r="J12" s="114"/>
      <c r="K12" s="114"/>
      <c r="L12" s="115"/>
      <c r="M12" s="115"/>
      <c r="N12" s="115"/>
    </row>
    <row r="14" spans="1:14">
      <c r="A14" s="34"/>
    </row>
    <row r="15" spans="1:14">
      <c r="A15" s="864"/>
      <c r="B15" s="864"/>
      <c r="C15" s="864"/>
      <c r="D15" s="864"/>
      <c r="E15" s="864"/>
      <c r="F15" s="864"/>
      <c r="G15" s="864"/>
      <c r="H15" s="864"/>
      <c r="I15" s="864"/>
      <c r="J15" s="864"/>
      <c r="K15" s="864"/>
      <c r="L15" s="864"/>
    </row>
  </sheetData>
  <mergeCells count="1">
    <mergeCell ref="A15:L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79"/>
  <sheetViews>
    <sheetView zoomScale="90" zoomScaleNormal="90" workbookViewId="0"/>
  </sheetViews>
  <sheetFormatPr defaultRowHeight="16.5"/>
  <cols>
    <col min="1" max="1" width="59.7109375" style="2" customWidth="1"/>
    <col min="2" max="10" width="14.28515625" style="2" customWidth="1"/>
    <col min="11" max="16384" width="9.140625" style="116"/>
  </cols>
  <sheetData>
    <row r="1" spans="1:11" ht="20.25">
      <c r="A1" s="1" t="s">
        <v>85</v>
      </c>
    </row>
    <row r="2" spans="1:11" ht="17.25" thickBot="1">
      <c r="G2" s="100" t="s">
        <v>19</v>
      </c>
      <c r="I2" s="100"/>
      <c r="J2" s="100" t="s">
        <v>17</v>
      </c>
      <c r="K2" s="117"/>
    </row>
    <row r="3" spans="1:11" s="118" customFormat="1" ht="40.5" customHeight="1" thickTop="1" thickBot="1">
      <c r="A3" s="5"/>
      <c r="B3" s="104">
        <v>2016</v>
      </c>
      <c r="C3" s="122" t="s">
        <v>596</v>
      </c>
      <c r="D3" s="104">
        <v>2017</v>
      </c>
      <c r="E3" s="104">
        <v>2018</v>
      </c>
      <c r="F3" s="104">
        <v>2019</v>
      </c>
      <c r="G3" s="104" t="s">
        <v>452</v>
      </c>
      <c r="H3" s="104">
        <v>2020</v>
      </c>
      <c r="I3" s="104">
        <v>2021</v>
      </c>
      <c r="J3" s="339" t="s">
        <v>645</v>
      </c>
    </row>
    <row r="4" spans="1:11" ht="21" customHeight="1" thickTop="1" thickBot="1">
      <c r="A4" s="518" t="s">
        <v>86</v>
      </c>
      <c r="B4" s="6"/>
      <c r="C4" s="6"/>
      <c r="D4" s="6"/>
      <c r="E4" s="6"/>
      <c r="F4" s="6"/>
      <c r="G4" s="6"/>
      <c r="H4" s="8"/>
      <c r="I4" s="119"/>
      <c r="J4" s="119"/>
    </row>
    <row r="5" spans="1:11" ht="21" customHeight="1" thickBot="1">
      <c r="A5" s="519" t="s">
        <v>80</v>
      </c>
      <c r="B5" s="520">
        <v>5.8</v>
      </c>
      <c r="C5" s="521">
        <v>5</v>
      </c>
      <c r="D5" s="521">
        <v>5</v>
      </c>
      <c r="E5" s="520">
        <v>8.3000000000000007</v>
      </c>
      <c r="F5" s="520">
        <v>8.3000000000000007</v>
      </c>
      <c r="G5" s="522">
        <v>10.9</v>
      </c>
      <c r="H5" s="522">
        <v>11.7</v>
      </c>
      <c r="I5" s="523">
        <v>9.9</v>
      </c>
      <c r="J5" s="534">
        <v>8.1</v>
      </c>
    </row>
    <row r="6" spans="1:11" ht="21" customHeight="1" thickBot="1">
      <c r="A6" s="519" t="s">
        <v>81</v>
      </c>
      <c r="B6" s="524" t="s">
        <v>116</v>
      </c>
      <c r="C6" s="524" t="s">
        <v>116</v>
      </c>
      <c r="D6" s="524" t="s">
        <v>116</v>
      </c>
      <c r="E6" s="524" t="s">
        <v>116</v>
      </c>
      <c r="F6" s="520">
        <v>0.5</v>
      </c>
      <c r="G6" s="522">
        <v>1.1000000000000001</v>
      </c>
      <c r="H6" s="522">
        <v>1.1000000000000001</v>
      </c>
      <c r="I6" s="523">
        <v>1.1000000000000001</v>
      </c>
      <c r="J6" s="534">
        <v>1.1000000000000001</v>
      </c>
    </row>
    <row r="7" spans="1:11" ht="21" customHeight="1" thickBot="1">
      <c r="A7" s="519" t="s">
        <v>82</v>
      </c>
      <c r="B7" s="520">
        <v>0.6</v>
      </c>
      <c r="C7" s="520">
        <v>0.6</v>
      </c>
      <c r="D7" s="521">
        <v>1</v>
      </c>
      <c r="E7" s="520">
        <v>1.5</v>
      </c>
      <c r="F7" s="520">
        <v>1.5</v>
      </c>
      <c r="G7" s="522">
        <v>2.9</v>
      </c>
      <c r="H7" s="522">
        <v>3.2</v>
      </c>
      <c r="I7" s="523">
        <v>2.9</v>
      </c>
      <c r="J7" s="534">
        <v>2.8</v>
      </c>
    </row>
    <row r="8" spans="1:11" ht="21" customHeight="1" thickBot="1">
      <c r="A8" s="519" t="s">
        <v>88</v>
      </c>
      <c r="B8" s="520">
        <v>0.4</v>
      </c>
      <c r="C8" s="520">
        <v>0.4</v>
      </c>
      <c r="D8" s="521">
        <v>0.6</v>
      </c>
      <c r="E8" s="520">
        <v>0.5</v>
      </c>
      <c r="F8" s="520">
        <v>0.5</v>
      </c>
      <c r="G8" s="522">
        <v>0.7</v>
      </c>
      <c r="H8" s="522">
        <v>0.8</v>
      </c>
      <c r="I8" s="523">
        <v>0.89999999999999991</v>
      </c>
      <c r="J8" s="534">
        <v>0.4</v>
      </c>
    </row>
    <row r="9" spans="1:11" s="120" customFormat="1" ht="21" customHeight="1" thickBot="1">
      <c r="A9" s="525" t="s">
        <v>83</v>
      </c>
      <c r="B9" s="526">
        <v>6.8</v>
      </c>
      <c r="C9" s="527">
        <v>6</v>
      </c>
      <c r="D9" s="527">
        <v>6.6</v>
      </c>
      <c r="E9" s="526">
        <v>10.3</v>
      </c>
      <c r="F9" s="526">
        <v>10.8</v>
      </c>
      <c r="G9" s="528">
        <v>15.6</v>
      </c>
      <c r="H9" s="528">
        <v>16.8</v>
      </c>
      <c r="I9" s="529">
        <v>14.8</v>
      </c>
      <c r="J9" s="529">
        <v>12.4</v>
      </c>
    </row>
    <row r="10" spans="1:11" ht="21" customHeight="1" thickBot="1">
      <c r="A10" s="519" t="s">
        <v>77</v>
      </c>
      <c r="B10" s="520">
        <v>4.9000000000000004</v>
      </c>
      <c r="C10" s="520">
        <v>4.9000000000000004</v>
      </c>
      <c r="D10" s="521">
        <v>4.8</v>
      </c>
      <c r="E10" s="520">
        <v>7.1</v>
      </c>
      <c r="F10" s="520">
        <v>7.7</v>
      </c>
      <c r="G10" s="522">
        <v>11.2</v>
      </c>
      <c r="H10" s="522">
        <v>11.5</v>
      </c>
      <c r="I10" s="523">
        <v>9.5</v>
      </c>
      <c r="J10" s="534">
        <v>7.7</v>
      </c>
    </row>
    <row r="11" spans="1:11" s="120" customFormat="1" ht="21" customHeight="1" thickBot="1">
      <c r="A11" s="525" t="s">
        <v>92</v>
      </c>
      <c r="B11" s="526">
        <v>1.8999999999999995</v>
      </c>
      <c r="C11" s="526">
        <v>1.0999999999999996</v>
      </c>
      <c r="D11" s="527">
        <v>1.7999999999999998</v>
      </c>
      <c r="E11" s="526">
        <v>3.2000000000000011</v>
      </c>
      <c r="F11" s="526">
        <v>3.1000000000000005</v>
      </c>
      <c r="G11" s="528">
        <v>4.4000000000000004</v>
      </c>
      <c r="H11" s="528">
        <v>5.3</v>
      </c>
      <c r="I11" s="529">
        <v>5.3000000000000007</v>
      </c>
      <c r="J11" s="529">
        <v>4.7</v>
      </c>
    </row>
    <row r="12" spans="1:11" s="120" customFormat="1" ht="21" customHeight="1" thickBot="1">
      <c r="A12" s="525"/>
      <c r="B12" s="526"/>
      <c r="C12" s="526"/>
      <c r="D12" s="526"/>
      <c r="E12" s="526"/>
      <c r="F12" s="526"/>
      <c r="G12" s="528"/>
      <c r="H12" s="528"/>
      <c r="I12" s="530"/>
      <c r="J12" s="530"/>
    </row>
    <row r="13" spans="1:11" s="120" customFormat="1" ht="21" customHeight="1" thickBot="1">
      <c r="A13" s="525" t="s">
        <v>84</v>
      </c>
      <c r="B13" s="531">
        <v>1.4</v>
      </c>
      <c r="C13" s="531">
        <v>1.22</v>
      </c>
      <c r="D13" s="531">
        <v>1.39</v>
      </c>
      <c r="E13" s="531">
        <v>1.46</v>
      </c>
      <c r="F13" s="531">
        <v>1.41</v>
      </c>
      <c r="G13" s="532">
        <v>1.4</v>
      </c>
      <c r="H13" s="532">
        <v>1.47</v>
      </c>
      <c r="I13" s="533">
        <v>1.56</v>
      </c>
      <c r="J13" s="533">
        <v>1.62</v>
      </c>
    </row>
    <row r="14" spans="1:11" ht="21" customHeight="1">
      <c r="G14" s="109"/>
      <c r="H14" s="109"/>
      <c r="I14" s="109"/>
      <c r="J14" s="109"/>
    </row>
    <row r="15" spans="1:11" ht="21" customHeight="1" thickBot="1">
      <c r="A15" s="518" t="s">
        <v>87</v>
      </c>
      <c r="G15" s="109"/>
      <c r="H15" s="109"/>
      <c r="I15" s="109"/>
      <c r="J15" s="109"/>
    </row>
    <row r="16" spans="1:11" ht="21" customHeight="1" thickBot="1">
      <c r="A16" s="519" t="s">
        <v>80</v>
      </c>
      <c r="B16" s="521">
        <v>3.8</v>
      </c>
      <c r="C16" s="521">
        <v>3</v>
      </c>
      <c r="D16" s="521">
        <v>3</v>
      </c>
      <c r="E16" s="521">
        <v>6</v>
      </c>
      <c r="F16" s="520">
        <v>5.8</v>
      </c>
      <c r="G16" s="522">
        <v>8.3000000000000007</v>
      </c>
      <c r="H16" s="522">
        <v>8.5</v>
      </c>
      <c r="I16" s="534">
        <v>7</v>
      </c>
      <c r="J16" s="534">
        <v>5.9</v>
      </c>
    </row>
    <row r="17" spans="1:11" ht="21" customHeight="1" thickBot="1">
      <c r="A17" s="519" t="s">
        <v>81</v>
      </c>
      <c r="B17" s="524" t="s">
        <v>116</v>
      </c>
      <c r="C17" s="524" t="s">
        <v>116</v>
      </c>
      <c r="D17" s="524" t="s">
        <v>116</v>
      </c>
      <c r="E17" s="524" t="s">
        <v>116</v>
      </c>
      <c r="F17" s="520">
        <v>0.5</v>
      </c>
      <c r="G17" s="522">
        <v>1.1000000000000001</v>
      </c>
      <c r="H17" s="522">
        <v>1.1000000000000001</v>
      </c>
      <c r="I17" s="523">
        <v>1.1000000000000001</v>
      </c>
      <c r="J17" s="534">
        <v>1.1000000000000001</v>
      </c>
    </row>
    <row r="18" spans="1:11" ht="21" customHeight="1" thickBot="1">
      <c r="A18" s="519" t="s">
        <v>82</v>
      </c>
      <c r="B18" s="521">
        <v>0.6</v>
      </c>
      <c r="C18" s="521">
        <v>0.6</v>
      </c>
      <c r="D18" s="521">
        <v>1</v>
      </c>
      <c r="E18" s="520">
        <v>1.5</v>
      </c>
      <c r="F18" s="520">
        <v>1.5</v>
      </c>
      <c r="G18" s="522">
        <v>2.9</v>
      </c>
      <c r="H18" s="522">
        <v>3.2</v>
      </c>
      <c r="I18" s="523">
        <v>2.9</v>
      </c>
      <c r="J18" s="534">
        <v>2.8</v>
      </c>
    </row>
    <row r="19" spans="1:11" ht="21" customHeight="1" thickBot="1">
      <c r="A19" s="519" t="s">
        <v>88</v>
      </c>
      <c r="B19" s="521">
        <v>0.4</v>
      </c>
      <c r="C19" s="521">
        <v>0.4</v>
      </c>
      <c r="D19" s="521">
        <v>0.6</v>
      </c>
      <c r="E19" s="520">
        <v>0.5</v>
      </c>
      <c r="F19" s="520">
        <v>0.5</v>
      </c>
      <c r="G19" s="522">
        <v>0.7</v>
      </c>
      <c r="H19" s="522">
        <v>0.8</v>
      </c>
      <c r="I19" s="523">
        <v>0.89999999999999991</v>
      </c>
      <c r="J19" s="534">
        <v>0.4</v>
      </c>
    </row>
    <row r="20" spans="1:11" ht="21" customHeight="1" thickBot="1">
      <c r="A20" s="525" t="s">
        <v>83</v>
      </c>
      <c r="B20" s="526">
        <v>4.8</v>
      </c>
      <c r="C20" s="527">
        <v>4</v>
      </c>
      <c r="D20" s="526">
        <v>4.5999999999999996</v>
      </c>
      <c r="E20" s="527">
        <v>8</v>
      </c>
      <c r="F20" s="526">
        <v>8.3000000000000007</v>
      </c>
      <c r="G20" s="535">
        <v>13</v>
      </c>
      <c r="H20" s="528">
        <v>13.6</v>
      </c>
      <c r="I20" s="529">
        <v>11.9</v>
      </c>
      <c r="J20" s="529">
        <v>10.199999999999999</v>
      </c>
    </row>
    <row r="21" spans="1:11" ht="21" customHeight="1" thickBot="1">
      <c r="A21" s="519" t="s">
        <v>77</v>
      </c>
      <c r="B21" s="520">
        <v>2.9</v>
      </c>
      <c r="C21" s="520">
        <v>2.9</v>
      </c>
      <c r="D21" s="520">
        <v>2.8</v>
      </c>
      <c r="E21" s="520">
        <v>4.8</v>
      </c>
      <c r="F21" s="520">
        <v>5.2</v>
      </c>
      <c r="G21" s="522">
        <v>8.6</v>
      </c>
      <c r="H21" s="522">
        <v>8.3000000000000007</v>
      </c>
      <c r="I21" s="523">
        <v>6.6</v>
      </c>
      <c r="J21" s="523">
        <v>5.5</v>
      </c>
      <c r="K21" s="783"/>
    </row>
    <row r="22" spans="1:11" ht="21" customHeight="1" thickBot="1">
      <c r="A22" s="525" t="s">
        <v>93</v>
      </c>
      <c r="B22" s="526">
        <v>1.9</v>
      </c>
      <c r="C22" s="526">
        <v>1.1000000000000001</v>
      </c>
      <c r="D22" s="526">
        <v>1.7999999999999998</v>
      </c>
      <c r="E22" s="526">
        <v>3.2</v>
      </c>
      <c r="F22" s="526">
        <v>3.1000000000000005</v>
      </c>
      <c r="G22" s="528">
        <v>4.4000000000000004</v>
      </c>
      <c r="H22" s="535">
        <v>5.3</v>
      </c>
      <c r="I22" s="529">
        <v>5.3000000000000007</v>
      </c>
      <c r="J22" s="529">
        <v>4.7</v>
      </c>
    </row>
    <row r="23" spans="1:11" ht="21" customHeight="1" thickBot="1">
      <c r="A23" s="519"/>
      <c r="B23" s="520"/>
      <c r="C23" s="520"/>
      <c r="D23" s="520"/>
      <c r="E23" s="520"/>
      <c r="F23" s="520"/>
      <c r="G23" s="522"/>
      <c r="H23" s="522"/>
      <c r="I23" s="523"/>
      <c r="J23" s="523"/>
    </row>
    <row r="24" spans="1:11" s="120" customFormat="1" ht="21" customHeight="1" thickBot="1">
      <c r="A24" s="525" t="s">
        <v>220</v>
      </c>
      <c r="B24" s="531">
        <v>1.7</v>
      </c>
      <c r="C24" s="531">
        <v>1.38</v>
      </c>
      <c r="D24" s="531">
        <v>1.64</v>
      </c>
      <c r="E24" s="531">
        <v>1.67</v>
      </c>
      <c r="F24" s="531">
        <v>1.61</v>
      </c>
      <c r="G24" s="532">
        <v>1.52</v>
      </c>
      <c r="H24" s="532">
        <v>1.64</v>
      </c>
      <c r="I24" s="533">
        <v>1.8</v>
      </c>
      <c r="J24" s="533">
        <v>1.86</v>
      </c>
    </row>
    <row r="25" spans="1:11" ht="21" customHeight="1">
      <c r="G25" s="109"/>
      <c r="H25" s="109"/>
      <c r="I25" s="109"/>
      <c r="J25" s="109"/>
    </row>
    <row r="26" spans="1:11" ht="21" customHeight="1" thickBot="1">
      <c r="A26" s="364" t="s">
        <v>89</v>
      </c>
      <c r="G26" s="109"/>
      <c r="H26" s="109"/>
      <c r="I26" s="109"/>
      <c r="J26" s="109"/>
    </row>
    <row r="27" spans="1:11" s="120" customFormat="1" ht="21" customHeight="1" thickBot="1">
      <c r="A27" s="525" t="s">
        <v>90</v>
      </c>
      <c r="B27" s="526">
        <v>6.8</v>
      </c>
      <c r="C27" s="527">
        <v>6</v>
      </c>
      <c r="D27" s="526">
        <v>6.6</v>
      </c>
      <c r="E27" s="526">
        <v>10.3</v>
      </c>
      <c r="F27" s="526">
        <v>10.8</v>
      </c>
      <c r="G27" s="528">
        <v>15.6</v>
      </c>
      <c r="H27" s="528">
        <v>16.8</v>
      </c>
      <c r="I27" s="529">
        <v>14.8</v>
      </c>
      <c r="J27" s="529">
        <v>12.4</v>
      </c>
    </row>
    <row r="28" spans="1:11" ht="21" customHeight="1" thickBot="1">
      <c r="A28" s="519" t="s">
        <v>94</v>
      </c>
      <c r="B28" s="524">
        <v>-1.6</v>
      </c>
      <c r="C28" s="524">
        <v>-1.6</v>
      </c>
      <c r="D28" s="524">
        <v>-1.6</v>
      </c>
      <c r="E28" s="524">
        <v>-1.9</v>
      </c>
      <c r="F28" s="524">
        <v>-2</v>
      </c>
      <c r="G28" s="536">
        <v>-2.1</v>
      </c>
      <c r="H28" s="536">
        <v>-2.9</v>
      </c>
      <c r="I28" s="537">
        <v>-3</v>
      </c>
      <c r="J28" s="537">
        <v>-2.2000000000000002</v>
      </c>
    </row>
    <row r="29" spans="1:11" ht="21" customHeight="1" thickBot="1">
      <c r="A29" s="519" t="s">
        <v>95</v>
      </c>
      <c r="B29" s="524">
        <v>-0.4</v>
      </c>
      <c r="C29" s="524">
        <v>-0.4</v>
      </c>
      <c r="D29" s="524">
        <v>-0.4</v>
      </c>
      <c r="E29" s="524">
        <v>-0.4</v>
      </c>
      <c r="F29" s="524">
        <v>-0.5</v>
      </c>
      <c r="G29" s="536">
        <v>-0.5</v>
      </c>
      <c r="H29" s="536">
        <v>-0.3</v>
      </c>
      <c r="I29" s="537">
        <v>0.1</v>
      </c>
      <c r="J29" s="789">
        <v>0</v>
      </c>
    </row>
    <row r="30" spans="1:11" s="120" customFormat="1" ht="21" customHeight="1" thickBot="1">
      <c r="A30" s="525" t="s">
        <v>91</v>
      </c>
      <c r="B30" s="526">
        <v>4.7999999999999989</v>
      </c>
      <c r="C30" s="527">
        <v>4</v>
      </c>
      <c r="D30" s="526">
        <v>4.5999999999999996</v>
      </c>
      <c r="E30" s="527">
        <v>8</v>
      </c>
      <c r="F30" s="526">
        <v>8.3000000000000007</v>
      </c>
      <c r="G30" s="535">
        <v>13</v>
      </c>
      <c r="H30" s="535">
        <v>13.6</v>
      </c>
      <c r="I30" s="529">
        <v>11.9</v>
      </c>
      <c r="J30" s="529">
        <v>10.199999999999999</v>
      </c>
    </row>
    <row r="31" spans="1:11" ht="21" customHeight="1">
      <c r="B31" s="538"/>
      <c r="C31" s="538"/>
      <c r="D31" s="538"/>
      <c r="E31" s="538"/>
      <c r="F31" s="538"/>
      <c r="G31" s="539"/>
      <c r="H31" s="539"/>
      <c r="I31" s="539"/>
      <c r="J31" s="539"/>
    </row>
    <row r="32" spans="1:11">
      <c r="G32" s="109"/>
      <c r="I32" s="109"/>
      <c r="J32" s="109"/>
    </row>
    <row r="33" spans="1:13">
      <c r="A33" s="34" t="s">
        <v>20</v>
      </c>
      <c r="G33" s="109"/>
    </row>
    <row r="34" spans="1:13" ht="30" customHeight="1">
      <c r="A34" s="857" t="s">
        <v>485</v>
      </c>
      <c r="B34" s="857"/>
      <c r="C34" s="857"/>
      <c r="D34" s="857"/>
      <c r="E34" s="857"/>
      <c r="F34" s="857"/>
      <c r="G34" s="857"/>
      <c r="H34" s="857"/>
      <c r="I34" s="857"/>
      <c r="J34" s="358"/>
    </row>
    <row r="35" spans="1:13" ht="28.5" customHeight="1" thickBot="1">
      <c r="A35" s="866" t="s">
        <v>809</v>
      </c>
      <c r="B35" s="866"/>
      <c r="C35" s="866"/>
      <c r="D35" s="866"/>
      <c r="E35" s="866"/>
      <c r="F35" s="866"/>
      <c r="G35" s="866"/>
      <c r="H35" s="866"/>
      <c r="I35" s="866"/>
      <c r="J35" s="361"/>
    </row>
    <row r="36" spans="1:13" ht="39.75" thickTop="1" thickBot="1">
      <c r="B36" s="104">
        <v>2016</v>
      </c>
      <c r="C36" s="122" t="s">
        <v>596</v>
      </c>
      <c r="D36" s="104">
        <v>2017</v>
      </c>
      <c r="E36" s="104">
        <v>2018</v>
      </c>
      <c r="F36" s="104">
        <v>2019</v>
      </c>
      <c r="G36" s="104" t="s">
        <v>452</v>
      </c>
      <c r="H36" s="104">
        <v>2020</v>
      </c>
      <c r="I36" s="104">
        <v>2021</v>
      </c>
      <c r="J36" s="339" t="s">
        <v>645</v>
      </c>
    </row>
    <row r="37" spans="1:13" ht="21" customHeight="1" thickTop="1" thickBot="1">
      <c r="A37" s="364" t="s">
        <v>103</v>
      </c>
      <c r="G37" s="109"/>
      <c r="K37" s="120"/>
      <c r="L37" s="120"/>
      <c r="M37" s="120"/>
    </row>
    <row r="38" spans="1:13" s="120" customFormat="1" ht="21" customHeight="1" thickBot="1">
      <c r="A38" s="525" t="s">
        <v>104</v>
      </c>
      <c r="B38" s="526">
        <v>1.3</v>
      </c>
      <c r="C38" s="526">
        <v>1.3</v>
      </c>
      <c r="D38" s="526">
        <v>1.1000000000000001</v>
      </c>
      <c r="E38" s="526">
        <v>1.8</v>
      </c>
      <c r="F38" s="526">
        <v>3.2</v>
      </c>
      <c r="G38" s="540"/>
      <c r="H38" s="530">
        <v>4.4000000000000004</v>
      </c>
      <c r="I38" s="541">
        <v>5.3</v>
      </c>
      <c r="J38" s="541">
        <v>5.3</v>
      </c>
    </row>
    <row r="39" spans="1:13" ht="21" customHeight="1" thickBot="1">
      <c r="A39" s="519" t="s">
        <v>715</v>
      </c>
      <c r="B39" s="540"/>
      <c r="C39" s="524">
        <v>-0.8</v>
      </c>
      <c r="D39" s="540"/>
      <c r="E39" s="540"/>
      <c r="F39" s="540"/>
      <c r="G39" s="540"/>
      <c r="H39" s="542"/>
      <c r="I39" s="542"/>
      <c r="J39" s="542"/>
    </row>
    <row r="40" spans="1:13" ht="21" customHeight="1" thickBot="1">
      <c r="A40" s="519" t="s">
        <v>716</v>
      </c>
      <c r="B40" s="540"/>
      <c r="C40" s="540"/>
      <c r="D40" s="540"/>
      <c r="E40" s="524">
        <v>0.7</v>
      </c>
      <c r="F40" s="540"/>
      <c r="G40" s="540"/>
      <c r="H40" s="542"/>
      <c r="I40" s="542"/>
      <c r="J40" s="542"/>
    </row>
    <row r="41" spans="1:13" s="120" customFormat="1" ht="21" customHeight="1" thickBot="1">
      <c r="A41" s="525" t="s">
        <v>96</v>
      </c>
      <c r="B41" s="526">
        <v>1.3</v>
      </c>
      <c r="C41" s="526">
        <v>0.5</v>
      </c>
      <c r="D41" s="526">
        <v>1.1000000000000001</v>
      </c>
      <c r="E41" s="526">
        <v>2.5</v>
      </c>
      <c r="F41" s="526">
        <v>3.2</v>
      </c>
      <c r="G41" s="540"/>
      <c r="H41" s="530">
        <v>4.4000000000000004</v>
      </c>
      <c r="I41" s="541">
        <v>5.3</v>
      </c>
      <c r="J41" s="541">
        <v>5.3</v>
      </c>
    </row>
    <row r="42" spans="1:13" ht="21" customHeight="1" thickBot="1">
      <c r="A42" s="519" t="s">
        <v>97</v>
      </c>
      <c r="B42" s="524">
        <v>0.2</v>
      </c>
      <c r="C42" s="524">
        <v>0.2</v>
      </c>
      <c r="D42" s="524">
        <v>0.2</v>
      </c>
      <c r="E42" s="524">
        <v>0.3</v>
      </c>
      <c r="F42" s="524">
        <v>0.4</v>
      </c>
      <c r="G42" s="540"/>
      <c r="H42" s="537">
        <v>0.6</v>
      </c>
      <c r="I42" s="537">
        <v>0.6</v>
      </c>
      <c r="J42" s="537">
        <v>0.4</v>
      </c>
    </row>
    <row r="43" spans="1:13" ht="21" customHeight="1" thickBot="1">
      <c r="A43" s="519" t="s">
        <v>44</v>
      </c>
      <c r="B43" s="524">
        <v>0.5</v>
      </c>
      <c r="C43" s="524">
        <v>0.5</v>
      </c>
      <c r="D43" s="524">
        <v>0.4</v>
      </c>
      <c r="E43" s="524">
        <v>0.6</v>
      </c>
      <c r="F43" s="524">
        <v>0.6</v>
      </c>
      <c r="G43" s="540"/>
      <c r="H43" s="537">
        <v>1.3</v>
      </c>
      <c r="I43" s="537">
        <v>1.5</v>
      </c>
      <c r="J43" s="537">
        <v>0.4</v>
      </c>
    </row>
    <row r="44" spans="1:13" ht="21" customHeight="1" thickBot="1">
      <c r="A44" s="519" t="s">
        <v>105</v>
      </c>
      <c r="B44" s="524">
        <v>0.3</v>
      </c>
      <c r="C44" s="524">
        <v>0.3</v>
      </c>
      <c r="D44" s="524" t="s">
        <v>116</v>
      </c>
      <c r="E44" s="524" t="s">
        <v>116</v>
      </c>
      <c r="F44" s="524" t="s">
        <v>116</v>
      </c>
      <c r="G44" s="540"/>
      <c r="H44" s="537" t="s">
        <v>116</v>
      </c>
      <c r="I44" s="543">
        <v>0</v>
      </c>
      <c r="J44" s="543">
        <v>0</v>
      </c>
    </row>
    <row r="45" spans="1:13" ht="21" customHeight="1" thickBot="1">
      <c r="A45" s="519" t="s">
        <v>98</v>
      </c>
      <c r="B45" s="524" t="s">
        <v>116</v>
      </c>
      <c r="C45" s="524" t="s">
        <v>116</v>
      </c>
      <c r="D45" s="524" t="s">
        <v>116</v>
      </c>
      <c r="E45" s="524">
        <v>0.5</v>
      </c>
      <c r="F45" s="524" t="s">
        <v>116</v>
      </c>
      <c r="G45" s="540"/>
      <c r="H45" s="537" t="s">
        <v>116</v>
      </c>
      <c r="I45" s="543">
        <v>0</v>
      </c>
      <c r="J45" s="543">
        <v>0</v>
      </c>
    </row>
    <row r="46" spans="1:13" ht="21" customHeight="1" thickBot="1">
      <c r="A46" s="519" t="s">
        <v>366</v>
      </c>
      <c r="B46" s="524" t="s">
        <v>116</v>
      </c>
      <c r="C46" s="524" t="s">
        <v>116</v>
      </c>
      <c r="D46" s="524" t="s">
        <v>116</v>
      </c>
      <c r="E46" s="524" t="s">
        <v>116</v>
      </c>
      <c r="F46" s="524" t="s">
        <v>116</v>
      </c>
      <c r="G46" s="540"/>
      <c r="H46" s="537" t="s">
        <v>116</v>
      </c>
      <c r="I46" s="543">
        <v>0</v>
      </c>
      <c r="J46" s="543">
        <v>0</v>
      </c>
    </row>
    <row r="47" spans="1:13" ht="21" customHeight="1" thickBot="1">
      <c r="A47" s="519" t="s">
        <v>100</v>
      </c>
      <c r="B47" s="524" t="s">
        <v>116</v>
      </c>
      <c r="C47" s="524" t="s">
        <v>116</v>
      </c>
      <c r="D47" s="524" t="s">
        <v>116</v>
      </c>
      <c r="E47" s="524">
        <v>-0.2</v>
      </c>
      <c r="F47" s="524">
        <v>-0.2</v>
      </c>
      <c r="G47" s="540"/>
      <c r="H47" s="537">
        <v>-0.2</v>
      </c>
      <c r="I47" s="537">
        <v>-0.4</v>
      </c>
      <c r="J47" s="537">
        <v>-0.1</v>
      </c>
    </row>
    <row r="48" spans="1:13" ht="21" customHeight="1" thickBot="1">
      <c r="A48" s="519" t="s">
        <v>99</v>
      </c>
      <c r="B48" s="524" t="s">
        <v>116</v>
      </c>
      <c r="C48" s="524" t="s">
        <v>116</v>
      </c>
      <c r="D48" s="524">
        <v>0.5</v>
      </c>
      <c r="E48" s="524">
        <v>0.3</v>
      </c>
      <c r="F48" s="524" t="s">
        <v>116</v>
      </c>
      <c r="G48" s="540"/>
      <c r="H48" s="537">
        <v>0.2</v>
      </c>
      <c r="I48" s="543">
        <v>0</v>
      </c>
      <c r="J48" s="543">
        <v>0</v>
      </c>
    </row>
    <row r="49" spans="1:10" ht="21" customHeight="1" thickBot="1">
      <c r="A49" s="519" t="s">
        <v>546</v>
      </c>
      <c r="B49" s="524" t="s">
        <v>116</v>
      </c>
      <c r="C49" s="524" t="s">
        <v>116</v>
      </c>
      <c r="D49" s="524" t="s">
        <v>116</v>
      </c>
      <c r="E49" s="524" t="s">
        <v>116</v>
      </c>
      <c r="F49" s="524" t="s">
        <v>116</v>
      </c>
      <c r="G49" s="540"/>
      <c r="H49" s="544" t="s">
        <v>116</v>
      </c>
      <c r="I49" s="537">
        <v>-0.2</v>
      </c>
      <c r="J49" s="537">
        <v>-0.5</v>
      </c>
    </row>
    <row r="50" spans="1:10" ht="21" customHeight="1" thickBot="1">
      <c r="A50" s="519" t="s">
        <v>102</v>
      </c>
      <c r="B50" s="524">
        <v>-0.2</v>
      </c>
      <c r="C50" s="524">
        <v>-0.2</v>
      </c>
      <c r="D50" s="524">
        <v>-0.3</v>
      </c>
      <c r="E50" s="524">
        <v>-0.5</v>
      </c>
      <c r="F50" s="524">
        <v>-0.5</v>
      </c>
      <c r="G50" s="540"/>
      <c r="H50" s="537">
        <v>-0.9</v>
      </c>
      <c r="I50" s="537">
        <v>-0.8</v>
      </c>
      <c r="J50" s="537">
        <v>-0.4</v>
      </c>
    </row>
    <row r="51" spans="1:10" ht="21" customHeight="1" thickBot="1">
      <c r="A51" s="519" t="s">
        <v>811</v>
      </c>
      <c r="B51" s="524">
        <v>-0.4</v>
      </c>
      <c r="C51" s="524">
        <v>-0.4</v>
      </c>
      <c r="D51" s="543">
        <v>0</v>
      </c>
      <c r="E51" s="543">
        <v>0</v>
      </c>
      <c r="F51" s="543">
        <v>0</v>
      </c>
      <c r="G51" s="540"/>
      <c r="H51" s="543">
        <v>0</v>
      </c>
      <c r="I51" s="543">
        <v>0</v>
      </c>
      <c r="J51" s="543">
        <v>0</v>
      </c>
    </row>
    <row r="52" spans="1:10" ht="21" customHeight="1" thickBot="1">
      <c r="A52" s="519" t="s">
        <v>810</v>
      </c>
      <c r="B52" s="543">
        <v>0</v>
      </c>
      <c r="C52" s="543">
        <v>0</v>
      </c>
      <c r="D52" s="524">
        <v>-0.1</v>
      </c>
      <c r="E52" s="524">
        <v>-0.2</v>
      </c>
      <c r="F52" s="524">
        <v>-0.2</v>
      </c>
      <c r="G52" s="830"/>
      <c r="H52" s="537">
        <v>-0.2</v>
      </c>
      <c r="I52" s="537">
        <v>0.1</v>
      </c>
      <c r="J52" s="537">
        <v>-0.2</v>
      </c>
    </row>
    <row r="53" spans="1:10" ht="21" customHeight="1" thickBot="1">
      <c r="A53" s="519" t="s">
        <v>639</v>
      </c>
      <c r="B53" s="543">
        <v>0</v>
      </c>
      <c r="C53" s="543">
        <v>0</v>
      </c>
      <c r="D53" s="543">
        <v>0</v>
      </c>
      <c r="E53" s="543">
        <v>0</v>
      </c>
      <c r="F53" s="543">
        <v>0</v>
      </c>
      <c r="G53" s="830"/>
      <c r="H53" s="537">
        <v>0.1</v>
      </c>
      <c r="I53" s="537">
        <v>-0.2</v>
      </c>
      <c r="J53" s="543">
        <v>0</v>
      </c>
    </row>
    <row r="54" spans="1:10" ht="21" customHeight="1" thickBot="1">
      <c r="A54" s="519" t="s">
        <v>583</v>
      </c>
      <c r="B54" s="543">
        <v>0</v>
      </c>
      <c r="C54" s="543">
        <v>0</v>
      </c>
      <c r="D54" s="543">
        <v>0</v>
      </c>
      <c r="E54" s="543">
        <v>0</v>
      </c>
      <c r="F54" s="543">
        <v>0</v>
      </c>
      <c r="G54" s="540"/>
      <c r="H54" s="543">
        <v>0</v>
      </c>
      <c r="I54" s="537">
        <v>-0.3</v>
      </c>
      <c r="J54" s="543">
        <v>0</v>
      </c>
    </row>
    <row r="55" spans="1:10" ht="21" customHeight="1" thickBot="1">
      <c r="A55" s="519" t="s">
        <v>584</v>
      </c>
      <c r="B55" s="543">
        <v>0</v>
      </c>
      <c r="C55" s="543">
        <v>0</v>
      </c>
      <c r="D55" s="543">
        <v>0</v>
      </c>
      <c r="E55" s="789">
        <v>-0.1</v>
      </c>
      <c r="F55" s="543">
        <v>0</v>
      </c>
      <c r="G55" s="540"/>
      <c r="H55" s="543">
        <v>0</v>
      </c>
      <c r="I55" s="537">
        <v>-0.3</v>
      </c>
      <c r="J55" s="537">
        <v>-0.2</v>
      </c>
    </row>
    <row r="56" spans="1:10" ht="21" customHeight="1" thickBot="1">
      <c r="A56" s="519" t="s">
        <v>101</v>
      </c>
      <c r="B56" s="524" t="s">
        <v>116</v>
      </c>
      <c r="C56" s="524" t="s">
        <v>116</v>
      </c>
      <c r="D56" s="524" t="s">
        <v>116</v>
      </c>
      <c r="E56" s="524" t="s">
        <v>116</v>
      </c>
      <c r="F56" s="524">
        <v>-0.2</v>
      </c>
      <c r="G56" s="540"/>
      <c r="H56" s="537" t="s">
        <v>116</v>
      </c>
      <c r="I56" s="543">
        <v>0</v>
      </c>
      <c r="J56" s="543">
        <v>0</v>
      </c>
    </row>
    <row r="57" spans="1:10" s="120" customFormat="1" ht="21" customHeight="1" thickBot="1">
      <c r="A57" s="525" t="s">
        <v>106</v>
      </c>
      <c r="B57" s="526">
        <v>1.6999999999999997</v>
      </c>
      <c r="C57" s="526">
        <v>0.9</v>
      </c>
      <c r="D57" s="526">
        <v>1.8</v>
      </c>
      <c r="E57" s="527">
        <v>3.1999999999999997</v>
      </c>
      <c r="F57" s="526">
        <v>3.0999999999999996</v>
      </c>
      <c r="G57" s="540"/>
      <c r="H57" s="530">
        <v>5.3</v>
      </c>
      <c r="I57" s="541">
        <v>5.3</v>
      </c>
      <c r="J57" s="541">
        <v>4.7</v>
      </c>
    </row>
    <row r="58" spans="1:10" ht="21" customHeight="1" thickBot="1">
      <c r="A58" s="519" t="s">
        <v>717</v>
      </c>
      <c r="B58" s="524">
        <v>0.2</v>
      </c>
      <c r="C58" s="524">
        <v>0.2</v>
      </c>
      <c r="D58" s="524" t="s">
        <v>116</v>
      </c>
      <c r="E58" s="524" t="s">
        <v>116</v>
      </c>
      <c r="F58" s="524" t="s">
        <v>116</v>
      </c>
      <c r="G58" s="540"/>
      <c r="H58" s="537" t="s">
        <v>116</v>
      </c>
      <c r="I58" s="537" t="s">
        <v>116</v>
      </c>
      <c r="J58" s="537" t="s">
        <v>116</v>
      </c>
    </row>
    <row r="59" spans="1:10" s="120" customFormat="1" ht="21" customHeight="1" thickBot="1">
      <c r="A59" s="525" t="s">
        <v>107</v>
      </c>
      <c r="B59" s="545">
        <v>1.8999999999999997</v>
      </c>
      <c r="C59" s="545">
        <v>1.1000000000000001</v>
      </c>
      <c r="D59" s="545">
        <v>1.8</v>
      </c>
      <c r="E59" s="545">
        <v>3.1999999999999997</v>
      </c>
      <c r="F59" s="545">
        <v>3.0999999999999996</v>
      </c>
      <c r="G59" s="540"/>
      <c r="H59" s="541">
        <v>5.3</v>
      </c>
      <c r="I59" s="541">
        <v>5.3</v>
      </c>
      <c r="J59" s="541">
        <v>4.7</v>
      </c>
    </row>
    <row r="60" spans="1:10">
      <c r="G60" s="109"/>
    </row>
    <row r="61" spans="1:10" s="42" customFormat="1">
      <c r="A61" s="34" t="s">
        <v>20</v>
      </c>
      <c r="B61" s="831"/>
      <c r="C61" s="831"/>
      <c r="D61" s="831"/>
      <c r="E61" s="831"/>
      <c r="F61" s="831"/>
      <c r="G61" s="28"/>
      <c r="H61" s="831"/>
      <c r="I61" s="831"/>
      <c r="J61" s="831"/>
    </row>
    <row r="62" spans="1:10" s="42" customFormat="1">
      <c r="A62" s="858" t="s">
        <v>108</v>
      </c>
      <c r="B62" s="858"/>
      <c r="C62" s="858"/>
      <c r="D62" s="858"/>
      <c r="E62" s="858"/>
      <c r="F62" s="858"/>
      <c r="G62" s="858"/>
      <c r="H62" s="858"/>
      <c r="I62" s="858"/>
      <c r="J62" s="359"/>
    </row>
    <row r="63" spans="1:10" s="42" customFormat="1">
      <c r="A63" s="858" t="s">
        <v>109</v>
      </c>
      <c r="B63" s="858"/>
      <c r="C63" s="858"/>
      <c r="D63" s="858"/>
      <c r="E63" s="858"/>
      <c r="F63" s="858"/>
      <c r="G63" s="858"/>
      <c r="H63" s="858"/>
      <c r="I63" s="858"/>
      <c r="J63" s="359"/>
    </row>
    <row r="64" spans="1:10" s="42" customFormat="1">
      <c r="A64" s="865" t="s">
        <v>484</v>
      </c>
      <c r="B64" s="865"/>
      <c r="C64" s="865"/>
      <c r="D64" s="865"/>
      <c r="E64" s="865"/>
      <c r="F64" s="865"/>
      <c r="G64" s="865"/>
      <c r="H64" s="865"/>
      <c r="I64" s="865"/>
      <c r="J64" s="360"/>
    </row>
    <row r="65" spans="1:10" s="42" customFormat="1">
      <c r="A65" s="362" t="s">
        <v>812</v>
      </c>
      <c r="B65" s="25"/>
      <c r="C65" s="25"/>
      <c r="D65" s="25"/>
      <c r="E65" s="25"/>
      <c r="F65" s="25"/>
      <c r="G65" s="28"/>
      <c r="H65" s="25"/>
      <c r="I65" s="25"/>
      <c r="J65" s="25"/>
    </row>
    <row r="66" spans="1:10" ht="21" customHeight="1">
      <c r="G66" s="109"/>
    </row>
    <row r="67" spans="1:10" ht="21" customHeight="1" thickBot="1">
      <c r="A67" s="364" t="s">
        <v>323</v>
      </c>
      <c r="G67" s="109"/>
    </row>
    <row r="68" spans="1:10" s="120" customFormat="1" ht="21" customHeight="1" thickBot="1">
      <c r="A68" s="525" t="s">
        <v>96</v>
      </c>
      <c r="B68" s="540"/>
      <c r="C68" s="540"/>
      <c r="D68" s="540"/>
      <c r="E68" s="540"/>
      <c r="F68" s="540"/>
      <c r="G68" s="540"/>
      <c r="H68" s="546">
        <v>1.52</v>
      </c>
      <c r="I68" s="546">
        <v>1.64</v>
      </c>
      <c r="J68" s="546">
        <v>1.8</v>
      </c>
    </row>
    <row r="69" spans="1:10" ht="21" customHeight="1" thickBot="1">
      <c r="A69" s="519" t="s">
        <v>97</v>
      </c>
      <c r="B69" s="540"/>
      <c r="C69" s="540"/>
      <c r="D69" s="540"/>
      <c r="E69" s="540"/>
      <c r="F69" s="540"/>
      <c r="G69" s="540"/>
      <c r="H69" s="547">
        <v>0.12</v>
      </c>
      <c r="I69" s="547">
        <v>0.11</v>
      </c>
      <c r="J69" s="547">
        <v>0.1</v>
      </c>
    </row>
    <row r="70" spans="1:10" ht="21" customHeight="1" thickBot="1">
      <c r="A70" s="519" t="s">
        <v>44</v>
      </c>
      <c r="B70" s="540"/>
      <c r="C70" s="540"/>
      <c r="D70" s="540"/>
      <c r="E70" s="540"/>
      <c r="F70" s="540"/>
      <c r="G70" s="540"/>
      <c r="H70" s="547">
        <v>0.2</v>
      </c>
      <c r="I70" s="547">
        <v>0.28000000000000003</v>
      </c>
      <c r="J70" s="547">
        <v>0.05</v>
      </c>
    </row>
    <row r="71" spans="1:10" ht="21" customHeight="1" thickBot="1">
      <c r="A71" s="519" t="s">
        <v>100</v>
      </c>
      <c r="B71" s="540"/>
      <c r="C71" s="540"/>
      <c r="D71" s="540"/>
      <c r="E71" s="540"/>
      <c r="F71" s="540"/>
      <c r="G71" s="540"/>
      <c r="H71" s="547">
        <v>-0.06</v>
      </c>
      <c r="I71" s="547">
        <v>-0.1</v>
      </c>
      <c r="J71" s="547">
        <v>-0.02</v>
      </c>
    </row>
    <row r="72" spans="1:10" ht="21" customHeight="1" thickBot="1">
      <c r="A72" s="519" t="s">
        <v>99</v>
      </c>
      <c r="B72" s="540"/>
      <c r="C72" s="540"/>
      <c r="D72" s="540"/>
      <c r="E72" s="540"/>
      <c r="F72" s="540"/>
      <c r="G72" s="540"/>
      <c r="H72" s="547">
        <v>0.03</v>
      </c>
      <c r="I72" s="547" t="s">
        <v>116</v>
      </c>
      <c r="J72" s="547" t="s">
        <v>116</v>
      </c>
    </row>
    <row r="73" spans="1:10" ht="21" customHeight="1" thickBot="1">
      <c r="A73" s="519" t="s">
        <v>546</v>
      </c>
      <c r="B73" s="540"/>
      <c r="C73" s="540"/>
      <c r="D73" s="540"/>
      <c r="E73" s="540"/>
      <c r="F73" s="540"/>
      <c r="G73" s="540"/>
      <c r="H73" s="547" t="s">
        <v>116</v>
      </c>
      <c r="I73" s="547">
        <v>-0.03</v>
      </c>
      <c r="J73" s="547">
        <v>-0.08</v>
      </c>
    </row>
    <row r="74" spans="1:10" ht="21" customHeight="1" thickBot="1">
      <c r="A74" s="519" t="s">
        <v>102</v>
      </c>
      <c r="B74" s="540"/>
      <c r="C74" s="540"/>
      <c r="D74" s="540"/>
      <c r="E74" s="540"/>
      <c r="F74" s="540"/>
      <c r="G74" s="540"/>
      <c r="H74" s="547">
        <v>-0.12</v>
      </c>
      <c r="I74" s="547">
        <v>-0.12</v>
      </c>
      <c r="J74" s="547">
        <v>-7.0000000000000007E-2</v>
      </c>
    </row>
    <row r="75" spans="1:10" ht="21" customHeight="1" thickBot="1">
      <c r="A75" s="519" t="s">
        <v>813</v>
      </c>
      <c r="B75" s="540"/>
      <c r="C75" s="540"/>
      <c r="D75" s="540"/>
      <c r="E75" s="540"/>
      <c r="F75" s="540"/>
      <c r="G75" s="540"/>
      <c r="H75" s="547">
        <v>-7.0000000000000007E-2</v>
      </c>
      <c r="I75" s="832">
        <v>0.06</v>
      </c>
      <c r="J75" s="547">
        <v>0.11</v>
      </c>
    </row>
    <row r="76" spans="1:10" ht="21" customHeight="1" thickBot="1">
      <c r="A76" s="519" t="s">
        <v>324</v>
      </c>
      <c r="B76" s="540"/>
      <c r="C76" s="540"/>
      <c r="D76" s="540"/>
      <c r="E76" s="540"/>
      <c r="F76" s="540"/>
      <c r="G76" s="540"/>
      <c r="H76" s="547">
        <v>0.02</v>
      </c>
      <c r="I76" s="832">
        <v>-0.02</v>
      </c>
      <c r="J76" s="547" t="s">
        <v>116</v>
      </c>
    </row>
    <row r="77" spans="1:10" ht="21" customHeight="1" thickBot="1">
      <c r="A77" s="519" t="s">
        <v>583</v>
      </c>
      <c r="B77" s="540"/>
      <c r="C77" s="540"/>
      <c r="D77" s="540"/>
      <c r="E77" s="540"/>
      <c r="F77" s="540"/>
      <c r="G77" s="540"/>
      <c r="H77" s="547" t="s">
        <v>116</v>
      </c>
      <c r="I77" s="832">
        <v>-0.01</v>
      </c>
      <c r="J77" s="547" t="s">
        <v>116</v>
      </c>
    </row>
    <row r="78" spans="1:10" ht="21" customHeight="1" thickBot="1">
      <c r="A78" s="519" t="s">
        <v>174</v>
      </c>
      <c r="B78" s="830"/>
      <c r="C78" s="830"/>
      <c r="D78" s="830"/>
      <c r="E78" s="830"/>
      <c r="F78" s="830"/>
      <c r="G78" s="830"/>
      <c r="H78" s="547" t="s">
        <v>116</v>
      </c>
      <c r="I78" s="832">
        <v>-0.01</v>
      </c>
      <c r="J78" s="547">
        <v>-0.03</v>
      </c>
    </row>
    <row r="79" spans="1:10" s="120" customFormat="1" ht="21" customHeight="1" thickBot="1">
      <c r="A79" s="525" t="s">
        <v>106</v>
      </c>
      <c r="B79" s="540"/>
      <c r="C79" s="540"/>
      <c r="D79" s="540"/>
      <c r="E79" s="540"/>
      <c r="F79" s="540"/>
      <c r="G79" s="540"/>
      <c r="H79" s="546">
        <v>1.64</v>
      </c>
      <c r="I79" s="546">
        <v>1.8</v>
      </c>
      <c r="J79" s="546">
        <v>1.86</v>
      </c>
    </row>
  </sheetData>
  <mergeCells count="5">
    <mergeCell ref="A62:I62"/>
    <mergeCell ref="A63:I63"/>
    <mergeCell ref="A64:I64"/>
    <mergeCell ref="A34:I34"/>
    <mergeCell ref="A35:I3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29"/>
  <sheetViews>
    <sheetView workbookViewId="0">
      <selection activeCell="E22" sqref="E22"/>
    </sheetView>
  </sheetViews>
  <sheetFormatPr defaultRowHeight="16.5"/>
  <cols>
    <col min="1" max="1" width="59.7109375" style="2" customWidth="1"/>
    <col min="2" max="8" width="13.7109375" style="2" customWidth="1"/>
    <col min="9" max="16384" width="9.140625" style="2"/>
  </cols>
  <sheetData>
    <row r="1" spans="1:8" ht="20.25">
      <c r="A1" s="1" t="s">
        <v>111</v>
      </c>
    </row>
    <row r="2" spans="1:8" ht="17.25" thickBot="1">
      <c r="E2" s="100" t="s">
        <v>18</v>
      </c>
    </row>
    <row r="3" spans="1:8" s="5" customFormat="1" ht="35.1" customHeight="1" thickTop="1" thickBot="1">
      <c r="B3" s="104">
        <v>2016</v>
      </c>
      <c r="C3" s="104">
        <v>2017</v>
      </c>
      <c r="D3" s="104">
        <v>2018</v>
      </c>
      <c r="E3" s="104">
        <v>2019</v>
      </c>
      <c r="F3" s="104">
        <v>2020</v>
      </c>
      <c r="G3" s="104">
        <v>2021</v>
      </c>
      <c r="H3" s="339" t="s">
        <v>645</v>
      </c>
    </row>
    <row r="4" spans="1:8" ht="21" customHeight="1" thickTop="1" thickBot="1">
      <c r="A4" s="364" t="s">
        <v>112</v>
      </c>
      <c r="B4" s="6"/>
      <c r="C4" s="6"/>
      <c r="D4" s="6"/>
      <c r="E4" s="6"/>
      <c r="F4" s="6"/>
      <c r="G4" s="6"/>
      <c r="H4" s="6"/>
    </row>
    <row r="5" spans="1:8" s="94" customFormat="1" ht="21" customHeight="1" thickBot="1">
      <c r="A5" s="365" t="s">
        <v>300</v>
      </c>
      <c r="B5" s="366">
        <v>0.1</v>
      </c>
      <c r="C5" s="366">
        <v>0.7</v>
      </c>
      <c r="D5" s="366">
        <v>0.7</v>
      </c>
      <c r="E5" s="367">
        <v>1</v>
      </c>
      <c r="F5" s="368">
        <v>1.2</v>
      </c>
      <c r="G5" s="368">
        <v>2.9</v>
      </c>
      <c r="H5" s="368">
        <v>2.6</v>
      </c>
    </row>
    <row r="6" spans="1:8" ht="21" customHeight="1">
      <c r="A6" s="369" t="s">
        <v>712</v>
      </c>
      <c r="B6" s="370"/>
      <c r="C6" s="370"/>
      <c r="D6" s="371">
        <v>0.1</v>
      </c>
      <c r="E6" s="370"/>
      <c r="F6" s="370"/>
      <c r="G6" s="370"/>
      <c r="H6" s="370"/>
    </row>
    <row r="7" spans="1:8" ht="21" customHeight="1" thickBot="1">
      <c r="A7" s="123" t="s">
        <v>597</v>
      </c>
      <c r="B7" s="124"/>
      <c r="C7" s="124"/>
      <c r="D7" s="124"/>
      <c r="E7" s="124"/>
      <c r="F7" s="372">
        <v>1.4</v>
      </c>
      <c r="G7" s="124"/>
      <c r="H7" s="124"/>
    </row>
    <row r="8" spans="1:8" s="94" customFormat="1" ht="21" customHeight="1" thickBot="1">
      <c r="A8" s="365" t="s">
        <v>301</v>
      </c>
      <c r="B8" s="366">
        <v>0.1</v>
      </c>
      <c r="C8" s="366">
        <v>0.7</v>
      </c>
      <c r="D8" s="366">
        <v>0.8</v>
      </c>
      <c r="E8" s="367">
        <v>1</v>
      </c>
      <c r="F8" s="368">
        <v>2.6</v>
      </c>
      <c r="G8" s="368">
        <v>2.9</v>
      </c>
      <c r="H8" s="368">
        <v>2.6</v>
      </c>
    </row>
    <row r="9" spans="1:8" ht="21" customHeight="1">
      <c r="A9" s="369" t="s">
        <v>97</v>
      </c>
      <c r="B9" s="371">
        <v>0.2</v>
      </c>
      <c r="C9" s="371">
        <v>0.2</v>
      </c>
      <c r="D9" s="371">
        <v>0.4</v>
      </c>
      <c r="E9" s="371">
        <v>0.5</v>
      </c>
      <c r="F9" s="373">
        <v>0.8</v>
      </c>
      <c r="G9" s="373">
        <v>0.8</v>
      </c>
      <c r="H9" s="373">
        <v>0.4</v>
      </c>
    </row>
    <row r="10" spans="1:8" ht="21" customHeight="1">
      <c r="A10" s="125" t="s">
        <v>44</v>
      </c>
      <c r="B10" s="126">
        <v>0.6</v>
      </c>
      <c r="C10" s="126">
        <v>0.5</v>
      </c>
      <c r="D10" s="126">
        <v>0.6</v>
      </c>
      <c r="E10" s="126">
        <v>0.6</v>
      </c>
      <c r="F10" s="374">
        <v>1.3</v>
      </c>
      <c r="G10" s="374">
        <v>1.2</v>
      </c>
      <c r="H10" s="374">
        <v>0.4</v>
      </c>
    </row>
    <row r="11" spans="1:8" ht="21" customHeight="1">
      <c r="A11" s="125" t="s">
        <v>105</v>
      </c>
      <c r="B11" s="126">
        <v>0.3</v>
      </c>
      <c r="C11" s="126" t="s">
        <v>116</v>
      </c>
      <c r="D11" s="126" t="s">
        <v>116</v>
      </c>
      <c r="E11" s="126" t="s">
        <v>116</v>
      </c>
      <c r="F11" s="374" t="s">
        <v>116</v>
      </c>
      <c r="G11" s="374" t="s">
        <v>116</v>
      </c>
      <c r="H11" s="374" t="s">
        <v>116</v>
      </c>
    </row>
    <row r="12" spans="1:8" ht="21" customHeight="1">
      <c r="A12" s="125" t="s">
        <v>98</v>
      </c>
      <c r="B12" s="126" t="s">
        <v>116</v>
      </c>
      <c r="C12" s="126" t="s">
        <v>116</v>
      </c>
      <c r="D12" s="126">
        <v>0.1</v>
      </c>
      <c r="E12" s="126" t="s">
        <v>116</v>
      </c>
      <c r="F12" s="374" t="s">
        <v>116</v>
      </c>
      <c r="G12" s="374" t="s">
        <v>116</v>
      </c>
      <c r="H12" s="374" t="s">
        <v>116</v>
      </c>
    </row>
    <row r="13" spans="1:8" ht="21" customHeight="1">
      <c r="A13" s="125" t="s">
        <v>366</v>
      </c>
      <c r="B13" s="126" t="s">
        <v>116</v>
      </c>
      <c r="C13" s="126" t="s">
        <v>116</v>
      </c>
      <c r="D13" s="126" t="s">
        <v>116</v>
      </c>
      <c r="E13" s="126" t="s">
        <v>116</v>
      </c>
      <c r="F13" s="374" t="s">
        <v>116</v>
      </c>
      <c r="G13" s="374" t="s">
        <v>116</v>
      </c>
      <c r="H13" s="374" t="s">
        <v>116</v>
      </c>
    </row>
    <row r="14" spans="1:8" ht="21" customHeight="1">
      <c r="A14" s="125" t="s">
        <v>100</v>
      </c>
      <c r="B14" s="126" t="s">
        <v>116</v>
      </c>
      <c r="C14" s="126" t="s">
        <v>116</v>
      </c>
      <c r="D14" s="126">
        <v>-0.1</v>
      </c>
      <c r="E14" s="126">
        <v>-0.1</v>
      </c>
      <c r="F14" s="374">
        <v>-0.2</v>
      </c>
      <c r="G14" s="374">
        <v>-0.4</v>
      </c>
      <c r="H14" s="374">
        <v>-0.1</v>
      </c>
    </row>
    <row r="15" spans="1:8" ht="21" customHeight="1">
      <c r="A15" s="125" t="s">
        <v>639</v>
      </c>
      <c r="B15" s="126" t="s">
        <v>116</v>
      </c>
      <c r="C15" s="126" t="s">
        <v>116</v>
      </c>
      <c r="D15" s="126" t="s">
        <v>116</v>
      </c>
      <c r="E15" s="126" t="s">
        <v>116</v>
      </c>
      <c r="F15" s="126" t="s">
        <v>116</v>
      </c>
      <c r="G15" s="374">
        <v>-0.4</v>
      </c>
      <c r="H15" s="374" t="s">
        <v>116</v>
      </c>
    </row>
    <row r="16" spans="1:8" ht="21" customHeight="1">
      <c r="A16" s="125" t="s">
        <v>113</v>
      </c>
      <c r="B16" s="126">
        <v>-0.10000000000000003</v>
      </c>
      <c r="C16" s="126">
        <v>-0.1</v>
      </c>
      <c r="D16" s="126">
        <v>-0.1</v>
      </c>
      <c r="E16" s="126">
        <v>0.1</v>
      </c>
      <c r="F16" s="374">
        <v>-0.2</v>
      </c>
      <c r="G16" s="375">
        <v>0.2</v>
      </c>
      <c r="H16" s="807" t="s">
        <v>116</v>
      </c>
    </row>
    <row r="17" spans="1:8" ht="21" customHeight="1">
      <c r="A17" s="376" t="s">
        <v>584</v>
      </c>
      <c r="B17" s="377">
        <v>0</v>
      </c>
      <c r="C17" s="377">
        <v>0</v>
      </c>
      <c r="D17" s="377">
        <v>0</v>
      </c>
      <c r="E17" s="377">
        <v>0</v>
      </c>
      <c r="F17" s="377">
        <v>0</v>
      </c>
      <c r="G17" s="378">
        <v>-0.5</v>
      </c>
      <c r="H17" s="807" t="s">
        <v>116</v>
      </c>
    </row>
    <row r="18" spans="1:8" ht="21" customHeight="1" thickBot="1">
      <c r="A18" s="123" t="s">
        <v>101</v>
      </c>
      <c r="B18" s="379" t="s">
        <v>116</v>
      </c>
      <c r="C18" s="379" t="s">
        <v>116</v>
      </c>
      <c r="D18" s="379" t="s">
        <v>116</v>
      </c>
      <c r="E18" s="379">
        <v>-0.3</v>
      </c>
      <c r="F18" s="372" t="s">
        <v>116</v>
      </c>
      <c r="G18" s="372" t="s">
        <v>116</v>
      </c>
      <c r="H18" s="372" t="s">
        <v>116</v>
      </c>
    </row>
    <row r="19" spans="1:8" s="94" customFormat="1" ht="21" customHeight="1" thickBot="1">
      <c r="A19" s="365" t="s">
        <v>302</v>
      </c>
      <c r="B19" s="367">
        <v>1.0999999999999999</v>
      </c>
      <c r="C19" s="367">
        <v>1.2999999999999998</v>
      </c>
      <c r="D19" s="367">
        <v>1.7000000000000002</v>
      </c>
      <c r="E19" s="366">
        <v>1.8</v>
      </c>
      <c r="F19" s="380">
        <v>4.3</v>
      </c>
      <c r="G19" s="368">
        <v>3.8</v>
      </c>
      <c r="H19" s="368">
        <v>3.3</v>
      </c>
    </row>
    <row r="20" spans="1:8" ht="21" customHeight="1">
      <c r="A20" s="369" t="s">
        <v>114</v>
      </c>
      <c r="B20" s="371">
        <v>-0.4</v>
      </c>
      <c r="C20" s="371">
        <v>-0.6</v>
      </c>
      <c r="D20" s="371">
        <v>-0.7</v>
      </c>
      <c r="E20" s="371">
        <v>-0.9</v>
      </c>
      <c r="F20" s="373">
        <v>-1.6</v>
      </c>
      <c r="G20" s="373">
        <v>-1.6</v>
      </c>
      <c r="H20" s="373">
        <v>-1</v>
      </c>
    </row>
    <row r="21" spans="1:8" ht="21" customHeight="1" thickBot="1">
      <c r="A21" s="123" t="s">
        <v>115</v>
      </c>
      <c r="B21" s="379" t="s">
        <v>116</v>
      </c>
      <c r="C21" s="379" t="s">
        <v>116</v>
      </c>
      <c r="D21" s="379" t="s">
        <v>116</v>
      </c>
      <c r="E21" s="379">
        <v>0.3</v>
      </c>
      <c r="F21" s="372">
        <v>0.2</v>
      </c>
      <c r="G21" s="372">
        <v>0.4</v>
      </c>
      <c r="H21" s="372">
        <v>0.1</v>
      </c>
    </row>
    <row r="22" spans="1:8" s="94" customFormat="1" ht="21" customHeight="1" thickBot="1">
      <c r="A22" s="365" t="s">
        <v>303</v>
      </c>
      <c r="B22" s="381">
        <v>0.69999999999999984</v>
      </c>
      <c r="C22" s="381">
        <v>0.69999999999999984</v>
      </c>
      <c r="D22" s="381">
        <v>1.0000000000000002</v>
      </c>
      <c r="E22" s="381">
        <v>1.2</v>
      </c>
      <c r="F22" s="382">
        <v>2.9</v>
      </c>
      <c r="G22" s="382">
        <v>2.6</v>
      </c>
      <c r="H22" s="382">
        <v>2.4</v>
      </c>
    </row>
    <row r="24" spans="1:8">
      <c r="B24" s="113"/>
      <c r="C24" s="3"/>
      <c r="D24" s="113"/>
      <c r="E24" s="3"/>
    </row>
    <row r="25" spans="1:8" s="25" customFormat="1" ht="15" customHeight="1">
      <c r="A25" s="34" t="s">
        <v>20</v>
      </c>
    </row>
    <row r="26" spans="1:8" s="25" customFormat="1" ht="15" customHeight="1">
      <c r="A26" s="858" t="s">
        <v>442</v>
      </c>
      <c r="B26" s="858"/>
      <c r="C26" s="858"/>
      <c r="D26" s="858"/>
      <c r="E26" s="858"/>
      <c r="F26" s="858"/>
      <c r="G26" s="858"/>
      <c r="H26" s="858"/>
    </row>
    <row r="27" spans="1:8" s="25" customFormat="1" ht="15" customHeight="1">
      <c r="A27" s="858" t="s">
        <v>466</v>
      </c>
      <c r="B27" s="858"/>
      <c r="C27" s="858"/>
      <c r="D27" s="858"/>
      <c r="E27" s="858"/>
      <c r="F27" s="858"/>
      <c r="G27" s="858"/>
      <c r="H27" s="858"/>
    </row>
    <row r="28" spans="1:8" s="25" customFormat="1" ht="15" customHeight="1">
      <c r="A28" s="858" t="s">
        <v>486</v>
      </c>
      <c r="B28" s="858"/>
      <c r="C28" s="858"/>
      <c r="D28" s="858"/>
      <c r="E28" s="858"/>
      <c r="F28" s="858"/>
      <c r="G28" s="858"/>
      <c r="H28" s="858"/>
    </row>
    <row r="29" spans="1:8">
      <c r="A29" s="858"/>
      <c r="B29" s="858"/>
      <c r="C29" s="858"/>
      <c r="D29" s="858"/>
      <c r="E29" s="858"/>
      <c r="F29" s="858"/>
      <c r="G29" s="858"/>
      <c r="H29" s="315"/>
    </row>
  </sheetData>
  <mergeCells count="4">
    <mergeCell ref="A29:G29"/>
    <mergeCell ref="A26:H26"/>
    <mergeCell ref="A27:H27"/>
    <mergeCell ref="A28:H2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6"/>
  <sheetViews>
    <sheetView workbookViewId="0">
      <selection activeCell="E18" sqref="E18"/>
    </sheetView>
  </sheetViews>
  <sheetFormatPr defaultRowHeight="16.5"/>
  <cols>
    <col min="1" max="1" width="73.140625" style="2" customWidth="1"/>
    <col min="2" max="4" width="13.7109375" style="2" customWidth="1"/>
    <col min="5" max="5" width="16.28515625" style="2" customWidth="1"/>
    <col min="6" max="16384" width="9.140625" style="2"/>
  </cols>
  <sheetData>
    <row r="1" spans="1:6" ht="20.25">
      <c r="A1" s="1" t="s">
        <v>117</v>
      </c>
    </row>
    <row r="2" spans="1:6" ht="20.25">
      <c r="A2" s="1"/>
    </row>
    <row r="3" spans="1:6" ht="17.25" thickBot="1">
      <c r="B3" s="100" t="s">
        <v>19</v>
      </c>
    </row>
    <row r="4" spans="1:6" s="5" customFormat="1" ht="35.1" customHeight="1" thickTop="1" thickBot="1">
      <c r="B4" s="104">
        <v>2019</v>
      </c>
      <c r="C4" s="104">
        <v>2020</v>
      </c>
      <c r="D4" s="104">
        <v>2021</v>
      </c>
      <c r="E4" s="339" t="s">
        <v>645</v>
      </c>
      <c r="F4" s="127"/>
    </row>
    <row r="5" spans="1:6" ht="21" customHeight="1" thickTop="1" thickBot="1">
      <c r="A5" s="364" t="s">
        <v>118</v>
      </c>
      <c r="B5" s="6"/>
      <c r="C5" s="6"/>
      <c r="D5" s="6"/>
      <c r="E5" s="6"/>
    </row>
    <row r="6" spans="1:6" ht="21" customHeight="1" thickBot="1">
      <c r="A6" s="519" t="s">
        <v>119</v>
      </c>
      <c r="B6" s="548">
        <v>0.21</v>
      </c>
      <c r="C6" s="548">
        <v>0.23</v>
      </c>
      <c r="D6" s="549">
        <v>0.22</v>
      </c>
      <c r="E6" s="549">
        <v>0.17</v>
      </c>
      <c r="F6" s="18"/>
    </row>
    <row r="7" spans="1:6" ht="21" customHeight="1" thickBot="1">
      <c r="A7" s="519" t="s">
        <v>120</v>
      </c>
      <c r="B7" s="548">
        <v>0.06</v>
      </c>
      <c r="C7" s="548">
        <v>0.04</v>
      </c>
      <c r="D7" s="549">
        <v>0.03</v>
      </c>
      <c r="E7" s="549">
        <v>0.03</v>
      </c>
      <c r="F7" s="18"/>
    </row>
    <row r="8" spans="1:6" ht="21" customHeight="1" thickBot="1">
      <c r="A8" s="519" t="s">
        <v>121</v>
      </c>
      <c r="B8" s="548">
        <v>0.16</v>
      </c>
      <c r="C8" s="548">
        <v>0.19</v>
      </c>
      <c r="D8" s="549">
        <v>0.19</v>
      </c>
      <c r="E8" s="549">
        <v>0.18</v>
      </c>
    </row>
    <row r="9" spans="1:6" ht="21" customHeight="1" thickBot="1">
      <c r="A9" s="519" t="s">
        <v>122</v>
      </c>
      <c r="B9" s="548">
        <v>0.2</v>
      </c>
      <c r="C9" s="548">
        <v>0.19</v>
      </c>
      <c r="D9" s="549">
        <v>0.21</v>
      </c>
      <c r="E9" s="549">
        <v>0.21</v>
      </c>
    </row>
    <row r="10" spans="1:6" ht="21" customHeight="1" thickBot="1">
      <c r="A10" s="519" t="s">
        <v>123</v>
      </c>
      <c r="B10" s="548">
        <v>7.0000000000000007E-2</v>
      </c>
      <c r="C10" s="548">
        <v>7.0000000000000007E-2</v>
      </c>
      <c r="D10" s="549">
        <v>0.08</v>
      </c>
      <c r="E10" s="549">
        <v>0.1</v>
      </c>
    </row>
    <row r="11" spans="1:6" ht="21" customHeight="1" thickBot="1">
      <c r="A11" s="519" t="s">
        <v>124</v>
      </c>
      <c r="B11" s="548">
        <v>0.08</v>
      </c>
      <c r="C11" s="548">
        <v>0.05</v>
      </c>
      <c r="D11" s="549">
        <v>0.06</v>
      </c>
      <c r="E11" s="549">
        <v>0.06</v>
      </c>
    </row>
    <row r="12" spans="1:6" ht="21" customHeight="1" thickBot="1">
      <c r="A12" s="519" t="s">
        <v>125</v>
      </c>
      <c r="B12" s="548">
        <v>0.05</v>
      </c>
      <c r="C12" s="548">
        <v>0.05</v>
      </c>
      <c r="D12" s="549">
        <v>0.06</v>
      </c>
      <c r="E12" s="549">
        <v>0.05</v>
      </c>
    </row>
    <row r="13" spans="1:6" ht="21" customHeight="1" thickBot="1">
      <c r="A13" s="519" t="s">
        <v>126</v>
      </c>
      <c r="B13" s="548">
        <v>0.04</v>
      </c>
      <c r="C13" s="548">
        <v>0.03</v>
      </c>
      <c r="D13" s="549">
        <v>0.03</v>
      </c>
      <c r="E13" s="549">
        <v>0.04</v>
      </c>
    </row>
    <row r="14" spans="1:6" ht="21" customHeight="1" thickBot="1">
      <c r="A14" s="519" t="s">
        <v>127</v>
      </c>
      <c r="B14" s="548">
        <v>0.02</v>
      </c>
      <c r="C14" s="549">
        <v>0.03</v>
      </c>
      <c r="D14" s="549">
        <v>0.05</v>
      </c>
      <c r="E14" s="549">
        <v>0.05</v>
      </c>
      <c r="F14" s="128"/>
    </row>
    <row r="15" spans="1:6" ht="21" customHeight="1" thickBot="1">
      <c r="A15" s="519" t="s">
        <v>128</v>
      </c>
      <c r="B15" s="548">
        <v>0.11</v>
      </c>
      <c r="C15" s="549">
        <v>0.12</v>
      </c>
      <c r="D15" s="549">
        <v>7.0000000000000007E-2</v>
      </c>
      <c r="E15" s="549">
        <v>0.11</v>
      </c>
      <c r="F15" s="128"/>
    </row>
    <row r="16" spans="1:6" s="94" customFormat="1" ht="21" customHeight="1" thickBot="1">
      <c r="A16" s="525" t="s">
        <v>129</v>
      </c>
      <c r="B16" s="531">
        <v>1.0000000000000002</v>
      </c>
      <c r="C16" s="532">
        <v>1</v>
      </c>
      <c r="D16" s="532">
        <v>1</v>
      </c>
      <c r="E16" s="532">
        <v>1</v>
      </c>
    </row>
    <row r="17" spans="1:5" ht="21" customHeight="1" thickBot="1"/>
    <row r="18" spans="1:5" ht="35.1" customHeight="1" thickBot="1">
      <c r="A18" s="525" t="s">
        <v>220</v>
      </c>
      <c r="B18" s="531">
        <v>1.61</v>
      </c>
      <c r="C18" s="532">
        <v>1.64</v>
      </c>
      <c r="D18" s="532">
        <v>1.8</v>
      </c>
      <c r="E18" s="532">
        <v>1.86</v>
      </c>
    </row>
    <row r="21" spans="1:5">
      <c r="A21" s="34" t="s">
        <v>20</v>
      </c>
      <c r="B21" s="3"/>
    </row>
    <row r="22" spans="1:5">
      <c r="A22" s="858" t="s">
        <v>440</v>
      </c>
      <c r="B22" s="858"/>
      <c r="C22" s="858"/>
      <c r="D22" s="858"/>
      <c r="E22" s="359"/>
    </row>
    <row r="23" spans="1:5" s="25" customFormat="1" ht="15" customHeight="1">
      <c r="A23" s="121"/>
    </row>
    <row r="24" spans="1:5" s="25" customFormat="1" ht="15" customHeight="1">
      <c r="A24" s="129"/>
    </row>
    <row r="25" spans="1:5" s="25" customFormat="1" ht="15" customHeight="1">
      <c r="A25" s="129"/>
    </row>
    <row r="26" spans="1:5" s="25" customFormat="1" ht="15" customHeight="1">
      <c r="A26" s="129"/>
    </row>
  </sheetData>
  <mergeCells count="1">
    <mergeCell ref="A22:D2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64"/>
  <sheetViews>
    <sheetView zoomScale="90" zoomScaleNormal="90" workbookViewId="0"/>
  </sheetViews>
  <sheetFormatPr defaultRowHeight="16.5"/>
  <cols>
    <col min="1" max="1" width="76.85546875" style="2" customWidth="1"/>
    <col min="2" max="3" width="28.85546875" style="2" customWidth="1"/>
    <col min="4" max="4" width="9.42578125" style="2" customWidth="1"/>
    <col min="5" max="5" width="85.5703125" style="2" bestFit="1" customWidth="1"/>
    <col min="6" max="16384" width="9.140625" style="2"/>
  </cols>
  <sheetData>
    <row r="1" spans="1:9" s="25" customFormat="1" ht="23.25" customHeight="1" thickBot="1">
      <c r="A1" s="130" t="s">
        <v>215</v>
      </c>
      <c r="E1"/>
    </row>
    <row r="2" spans="1:9" ht="24.75" customHeight="1" thickTop="1" thickBot="1">
      <c r="B2" s="868" t="s">
        <v>645</v>
      </c>
      <c r="C2" s="868"/>
      <c r="E2"/>
      <c r="F2" s="109"/>
    </row>
    <row r="3" spans="1:9" s="131" customFormat="1" ht="39" thickTop="1" thickBot="1">
      <c r="A3" s="24" t="s">
        <v>357</v>
      </c>
      <c r="B3" s="141" t="s">
        <v>775</v>
      </c>
      <c r="C3" s="141" t="s">
        <v>392</v>
      </c>
      <c r="D3" s="2"/>
      <c r="E3"/>
    </row>
    <row r="4" spans="1:9" s="131" customFormat="1" ht="20.25" thickTop="1" thickBot="1">
      <c r="A4" s="132"/>
      <c r="B4" s="140" t="s">
        <v>49</v>
      </c>
      <c r="C4" s="141" t="s">
        <v>131</v>
      </c>
      <c r="D4" s="2"/>
      <c r="E4"/>
    </row>
    <row r="5" spans="1:9" s="131" customFormat="1" ht="25.5" customHeight="1" thickTop="1" thickBot="1">
      <c r="A5" s="133" t="s">
        <v>132</v>
      </c>
      <c r="B5" s="300">
        <v>4.7</v>
      </c>
      <c r="C5" s="301">
        <v>1.62</v>
      </c>
      <c r="D5" s="2"/>
      <c r="E5"/>
      <c r="I5" s="134"/>
    </row>
    <row r="6" spans="1:9" s="131" customFormat="1" ht="25.5" customHeight="1" thickBot="1">
      <c r="A6" s="288" t="s">
        <v>622</v>
      </c>
      <c r="B6" s="300">
        <v>4.7</v>
      </c>
      <c r="C6" s="301">
        <v>1.63</v>
      </c>
      <c r="D6" s="2"/>
      <c r="E6"/>
      <c r="H6" s="135"/>
      <c r="I6" s="135"/>
    </row>
    <row r="7" spans="1:9" s="131" customFormat="1" ht="25.5" customHeight="1" thickBot="1">
      <c r="A7" s="288" t="s">
        <v>627</v>
      </c>
      <c r="B7" s="300">
        <v>4.5</v>
      </c>
      <c r="C7" s="301">
        <v>1.59</v>
      </c>
      <c r="D7" s="2"/>
      <c r="E7"/>
    </row>
    <row r="8" spans="1:9" s="131" customFormat="1" ht="25.5" customHeight="1" thickBot="1">
      <c r="A8" s="288" t="s">
        <v>628</v>
      </c>
      <c r="B8" s="300">
        <v>4.4000000000000004</v>
      </c>
      <c r="C8" s="301">
        <v>1.58</v>
      </c>
      <c r="D8" s="2"/>
      <c r="E8"/>
    </row>
    <row r="9" spans="1:9" s="131" customFormat="1" ht="25.5" customHeight="1" thickBot="1">
      <c r="A9" s="288" t="s">
        <v>623</v>
      </c>
      <c r="B9" s="300">
        <v>4.5999999999999996</v>
      </c>
      <c r="C9" s="301">
        <v>1.65</v>
      </c>
      <c r="D9" s="2"/>
      <c r="E9"/>
    </row>
    <row r="10" spans="1:9" s="131" customFormat="1" ht="25.5" customHeight="1" thickBot="1">
      <c r="A10" s="288" t="s">
        <v>624</v>
      </c>
      <c r="B10" s="300">
        <v>4.8</v>
      </c>
      <c r="C10" s="301">
        <v>1.59</v>
      </c>
      <c r="D10" s="2"/>
      <c r="E10"/>
    </row>
    <row r="11" spans="1:9" s="131" customFormat="1" ht="25.5" customHeight="1" thickBot="1">
      <c r="A11" s="288" t="s">
        <v>625</v>
      </c>
      <c r="B11" s="300">
        <v>4.7</v>
      </c>
      <c r="C11" s="301">
        <v>1.62</v>
      </c>
      <c r="D11" s="2"/>
      <c r="E11"/>
    </row>
    <row r="12" spans="1:9" s="131" customFormat="1" ht="25.5" customHeight="1" thickBot="1">
      <c r="A12" s="288" t="s">
        <v>626</v>
      </c>
      <c r="B12" s="300">
        <v>4.7</v>
      </c>
      <c r="C12" s="301">
        <v>1.62</v>
      </c>
      <c r="D12" s="2"/>
      <c r="E12"/>
    </row>
    <row r="13" spans="1:9" s="131" customFormat="1" ht="25.5" customHeight="1" thickBot="1">
      <c r="A13" s="288" t="s">
        <v>700</v>
      </c>
      <c r="B13" s="300">
        <v>4.5999999999999996</v>
      </c>
      <c r="C13" s="301">
        <v>1.62</v>
      </c>
      <c r="D13" s="2"/>
      <c r="E13"/>
    </row>
    <row r="14" spans="1:9" s="131" customFormat="1" ht="25.5" customHeight="1" thickBot="1">
      <c r="A14" s="288" t="s">
        <v>629</v>
      </c>
      <c r="B14" s="300">
        <v>4.4000000000000004</v>
      </c>
      <c r="C14" s="301">
        <v>1.57</v>
      </c>
      <c r="D14" s="2"/>
      <c r="E14"/>
    </row>
    <row r="15" spans="1:9" s="131" customFormat="1" ht="25.5" customHeight="1" thickBot="1">
      <c r="A15" s="289" t="s">
        <v>701</v>
      </c>
      <c r="B15" s="300">
        <v>4.8</v>
      </c>
      <c r="C15" s="301">
        <v>1.62</v>
      </c>
      <c r="D15" s="2"/>
      <c r="E15"/>
    </row>
    <row r="16" spans="1:9" s="131" customFormat="1" ht="25.5" customHeight="1" thickBot="1">
      <c r="A16" s="289" t="s">
        <v>702</v>
      </c>
      <c r="B16" s="300">
        <v>4.5999999999999996</v>
      </c>
      <c r="C16" s="301">
        <v>1.62</v>
      </c>
      <c r="D16" s="2"/>
      <c r="E16"/>
    </row>
    <row r="17" spans="1:5" s="131" customFormat="1" ht="25.5" customHeight="1" thickBot="1">
      <c r="A17" s="288" t="s">
        <v>703</v>
      </c>
      <c r="B17" s="300">
        <v>4.5999999999999996</v>
      </c>
      <c r="C17" s="301">
        <v>1.61</v>
      </c>
      <c r="D17" s="2"/>
      <c r="E17"/>
    </row>
    <row r="18" spans="1:5" s="131" customFormat="1" ht="25.5" customHeight="1" thickBot="1">
      <c r="A18" s="288" t="s">
        <v>704</v>
      </c>
      <c r="B18" s="300">
        <v>4.0999999999999996</v>
      </c>
      <c r="C18" s="301">
        <v>1.54</v>
      </c>
      <c r="D18" s="2"/>
      <c r="E18"/>
    </row>
    <row r="19" spans="1:5">
      <c r="E19"/>
    </row>
    <row r="20" spans="1:5">
      <c r="E20"/>
    </row>
    <row r="21" spans="1:5" s="25" customFormat="1" ht="23.25" customHeight="1" thickBot="1">
      <c r="A21" s="130" t="s">
        <v>216</v>
      </c>
      <c r="B21"/>
      <c r="C21"/>
      <c r="E21"/>
    </row>
    <row r="22" spans="1:5" ht="20.25" thickTop="1" thickBot="1">
      <c r="B22" s="868" t="s">
        <v>645</v>
      </c>
      <c r="C22" s="868"/>
      <c r="E22"/>
    </row>
    <row r="23" spans="1:5" s="131" customFormat="1" ht="39" thickTop="1" thickBot="1">
      <c r="A23" s="24" t="s">
        <v>357</v>
      </c>
      <c r="B23" s="141" t="s">
        <v>775</v>
      </c>
      <c r="C23" s="141" t="s">
        <v>391</v>
      </c>
      <c r="D23" s="2"/>
      <c r="E23"/>
    </row>
    <row r="24" spans="1:5" s="131" customFormat="1" ht="20.25" thickTop="1" thickBot="1">
      <c r="A24" s="132"/>
      <c r="B24" s="140" t="s">
        <v>49</v>
      </c>
      <c r="C24" s="141" t="s">
        <v>131</v>
      </c>
      <c r="D24" s="2"/>
      <c r="E24"/>
    </row>
    <row r="25" spans="1:5" s="131" customFormat="1" ht="27" customHeight="1" thickTop="1" thickBot="1">
      <c r="A25" s="133" t="s">
        <v>132</v>
      </c>
      <c r="B25" s="300">
        <v>4.7</v>
      </c>
      <c r="C25" s="301">
        <v>1.86</v>
      </c>
      <c r="D25" s="2"/>
      <c r="E25"/>
    </row>
    <row r="26" spans="1:5" s="131" customFormat="1" ht="27" customHeight="1" thickBot="1">
      <c r="A26" s="288" t="s">
        <v>622</v>
      </c>
      <c r="B26" s="300">
        <v>4.7</v>
      </c>
      <c r="C26" s="301">
        <v>1.89</v>
      </c>
      <c r="D26" s="2"/>
      <c r="E26"/>
    </row>
    <row r="27" spans="1:5" s="131" customFormat="1" ht="27" customHeight="1" thickBot="1">
      <c r="A27" s="288" t="s">
        <v>627</v>
      </c>
      <c r="B27" s="300">
        <v>4.5</v>
      </c>
      <c r="C27" s="301">
        <v>1.83</v>
      </c>
      <c r="D27" s="2"/>
      <c r="E27"/>
    </row>
    <row r="28" spans="1:5" s="131" customFormat="1" ht="27" customHeight="1" thickBot="1">
      <c r="A28" s="288" t="s">
        <v>628</v>
      </c>
      <c r="B28" s="300">
        <v>4.4000000000000004</v>
      </c>
      <c r="C28" s="301">
        <v>1.8</v>
      </c>
      <c r="D28" s="2"/>
      <c r="E28"/>
    </row>
    <row r="29" spans="1:5" s="131" customFormat="1" ht="27" customHeight="1" thickBot="1">
      <c r="A29" s="288" t="s">
        <v>623</v>
      </c>
      <c r="B29" s="300">
        <v>4.5999999999999996</v>
      </c>
      <c r="C29" s="301">
        <v>1.91</v>
      </c>
      <c r="D29" s="2"/>
      <c r="E29"/>
    </row>
    <row r="30" spans="1:5" s="131" customFormat="1" ht="27" customHeight="1" thickBot="1">
      <c r="A30" s="288" t="s">
        <v>624</v>
      </c>
      <c r="B30" s="300">
        <v>4.8</v>
      </c>
      <c r="C30" s="301">
        <v>1.83</v>
      </c>
      <c r="D30" s="2"/>
      <c r="E30"/>
    </row>
    <row r="31" spans="1:5" s="131" customFormat="1" ht="27" customHeight="1" thickBot="1">
      <c r="A31" s="288" t="s">
        <v>625</v>
      </c>
      <c r="B31" s="300">
        <v>4.7</v>
      </c>
      <c r="C31" s="301">
        <v>1.86</v>
      </c>
      <c r="D31" s="2"/>
      <c r="E31"/>
    </row>
    <row r="32" spans="1:5" s="131" customFormat="1" ht="27" customHeight="1" thickBot="1">
      <c r="A32" s="288" t="s">
        <v>626</v>
      </c>
      <c r="B32" s="300">
        <v>4.7</v>
      </c>
      <c r="C32" s="301">
        <v>1.86</v>
      </c>
      <c r="D32" s="2"/>
      <c r="E32"/>
    </row>
    <row r="33" spans="1:5" s="131" customFormat="1" ht="27" customHeight="1" thickBot="1">
      <c r="A33" s="288" t="s">
        <v>700</v>
      </c>
      <c r="B33" s="300">
        <v>4.5999999999999996</v>
      </c>
      <c r="C33" s="301">
        <v>1.87</v>
      </c>
      <c r="D33" s="2"/>
      <c r="E33"/>
    </row>
    <row r="34" spans="1:5" s="131" customFormat="1" ht="27" customHeight="1" thickBot="1">
      <c r="A34" s="288" t="s">
        <v>629</v>
      </c>
      <c r="B34" s="300">
        <v>4.4000000000000004</v>
      </c>
      <c r="C34" s="301">
        <v>1.79</v>
      </c>
      <c r="D34" s="2"/>
      <c r="E34"/>
    </row>
    <row r="35" spans="1:5" s="131" customFormat="1" ht="27" customHeight="1" thickBot="1">
      <c r="A35" s="289" t="s">
        <v>701</v>
      </c>
      <c r="B35" s="300">
        <v>4.8</v>
      </c>
      <c r="C35" s="301">
        <v>1.86</v>
      </c>
      <c r="D35" s="2"/>
      <c r="E35"/>
    </row>
    <row r="36" spans="1:5" s="131" customFormat="1" ht="27" customHeight="1" thickBot="1">
      <c r="A36" s="289" t="s">
        <v>702</v>
      </c>
      <c r="B36" s="300">
        <v>4.5999999999999996</v>
      </c>
      <c r="C36" s="301">
        <v>1.87</v>
      </c>
      <c r="D36" s="2"/>
      <c r="E36"/>
    </row>
    <row r="37" spans="1:5" s="131" customFormat="1" ht="27" customHeight="1" thickBot="1">
      <c r="A37" s="288" t="s">
        <v>703</v>
      </c>
      <c r="B37" s="300">
        <v>4.5999999999999996</v>
      </c>
      <c r="C37" s="301">
        <v>1.85</v>
      </c>
      <c r="D37" s="2"/>
      <c r="E37"/>
    </row>
    <row r="38" spans="1:5" s="131" customFormat="1" ht="27" customHeight="1" thickBot="1">
      <c r="A38" s="288" t="s">
        <v>704</v>
      </c>
      <c r="B38" s="300">
        <v>4.0999999999999996</v>
      </c>
      <c r="C38" s="301">
        <v>1.75</v>
      </c>
      <c r="D38" s="2"/>
      <c r="E38"/>
    </row>
    <row r="39" spans="1:5">
      <c r="E39"/>
    </row>
    <row r="40" spans="1:5">
      <c r="E40"/>
    </row>
    <row r="41" spans="1:5" s="25" customFormat="1" ht="23.25" customHeight="1" thickBot="1">
      <c r="A41" s="130" t="s">
        <v>705</v>
      </c>
      <c r="B41"/>
      <c r="E41"/>
    </row>
    <row r="42" spans="1:5" ht="20.25" thickTop="1" thickBot="1">
      <c r="B42" s="142" t="s">
        <v>645</v>
      </c>
      <c r="C42"/>
      <c r="D42" s="109"/>
      <c r="E42"/>
    </row>
    <row r="43" spans="1:5" s="131" customFormat="1" ht="39" thickTop="1" thickBot="1">
      <c r="A43" s="24" t="s">
        <v>708</v>
      </c>
      <c r="B43" s="141" t="s">
        <v>797</v>
      </c>
      <c r="D43" s="136"/>
      <c r="E43"/>
    </row>
    <row r="44" spans="1:5" s="131" customFormat="1" ht="20.25" thickTop="1" thickBot="1">
      <c r="A44" s="132"/>
      <c r="B44" s="140" t="s">
        <v>49</v>
      </c>
      <c r="D44" s="136"/>
      <c r="E44"/>
    </row>
    <row r="45" spans="1:5" s="131" customFormat="1" ht="27.75" customHeight="1" thickTop="1" thickBot="1">
      <c r="A45" s="353" t="s">
        <v>650</v>
      </c>
      <c r="B45" s="354">
        <v>11.8</v>
      </c>
      <c r="D45" s="136"/>
      <c r="E45"/>
    </row>
    <row r="46" spans="1:5" s="131" customFormat="1" ht="27.75" customHeight="1" thickBot="1">
      <c r="A46" s="288" t="s">
        <v>622</v>
      </c>
      <c r="B46" s="300">
        <v>11.7</v>
      </c>
      <c r="D46" s="136"/>
      <c r="E46"/>
    </row>
    <row r="47" spans="1:5" s="131" customFormat="1" ht="27.75" customHeight="1" thickBot="1">
      <c r="A47" s="288" t="s">
        <v>623</v>
      </c>
      <c r="B47" s="300">
        <v>11.6</v>
      </c>
      <c r="D47" s="136"/>
      <c r="E47"/>
    </row>
    <row r="48" spans="1:5" s="131" customFormat="1" ht="27.75" customHeight="1" thickBot="1">
      <c r="A48" s="288" t="s">
        <v>625</v>
      </c>
      <c r="B48" s="300">
        <v>11.8</v>
      </c>
      <c r="C48" s="2"/>
      <c r="D48" s="302"/>
      <c r="E48"/>
    </row>
    <row r="49" spans="1:5" s="131" customFormat="1" ht="27.75" customHeight="1" thickBot="1">
      <c r="A49" s="288" t="s">
        <v>700</v>
      </c>
      <c r="B49" s="300">
        <v>11.8</v>
      </c>
      <c r="D49" s="136"/>
      <c r="E49"/>
    </row>
    <row r="50" spans="1:5" s="131" customFormat="1" ht="27.75" customHeight="1" thickBot="1">
      <c r="A50" s="288" t="s">
        <v>629</v>
      </c>
      <c r="B50" s="300">
        <v>11.7</v>
      </c>
      <c r="D50" s="136"/>
      <c r="E50"/>
    </row>
    <row r="51" spans="1:5">
      <c r="E51"/>
    </row>
    <row r="52" spans="1:5" ht="18.75">
      <c r="A52" s="137"/>
      <c r="E52"/>
    </row>
    <row r="53" spans="1:5" s="109" customFormat="1">
      <c r="A53" s="139" t="s">
        <v>20</v>
      </c>
      <c r="E53"/>
    </row>
    <row r="54" spans="1:5" s="109" customFormat="1" ht="20.25" customHeight="1">
      <c r="A54" s="867" t="s">
        <v>771</v>
      </c>
      <c r="B54" s="867"/>
      <c r="C54" s="867"/>
      <c r="D54" s="138"/>
      <c r="E54"/>
    </row>
    <row r="55" spans="1:5" s="109" customFormat="1" ht="20.25" customHeight="1">
      <c r="A55" s="867" t="s">
        <v>770</v>
      </c>
      <c r="B55" s="867"/>
      <c r="C55" s="867"/>
      <c r="D55" s="138"/>
      <c r="E55"/>
    </row>
    <row r="56" spans="1:5" s="109" customFormat="1" ht="39.75" customHeight="1">
      <c r="A56" s="867" t="s">
        <v>769</v>
      </c>
      <c r="B56" s="867"/>
      <c r="C56" s="867"/>
      <c r="D56" s="138"/>
      <c r="E56"/>
    </row>
    <row r="57" spans="1:5" s="109" customFormat="1">
      <c r="A57" s="869" t="s">
        <v>768</v>
      </c>
      <c r="B57" s="869"/>
      <c r="C57" s="869"/>
      <c r="D57" s="138"/>
      <c r="E57"/>
    </row>
    <row r="58" spans="1:5" s="109" customFormat="1" ht="39.75" customHeight="1">
      <c r="A58" s="867" t="s">
        <v>814</v>
      </c>
      <c r="B58" s="867"/>
      <c r="C58" s="867"/>
      <c r="D58" s="138"/>
      <c r="E58"/>
    </row>
    <row r="59" spans="1:5" s="109" customFormat="1" ht="47.25" customHeight="1">
      <c r="A59" s="867" t="s">
        <v>767</v>
      </c>
      <c r="B59" s="867"/>
      <c r="C59" s="867"/>
      <c r="D59" s="138"/>
      <c r="E59"/>
    </row>
    <row r="60" spans="1:5" s="109" customFormat="1" ht="20.25" customHeight="1">
      <c r="A60" s="867" t="s">
        <v>766</v>
      </c>
      <c r="B60" s="867"/>
      <c r="C60" s="867"/>
      <c r="D60" s="138"/>
      <c r="E60"/>
    </row>
    <row r="61" spans="1:5" s="109" customFormat="1" ht="20.25" customHeight="1">
      <c r="A61" s="867" t="s">
        <v>765</v>
      </c>
      <c r="B61" s="867"/>
      <c r="C61" s="867"/>
      <c r="D61" s="138"/>
      <c r="E61"/>
    </row>
    <row r="62" spans="1:5" s="109" customFormat="1" ht="20.25" customHeight="1">
      <c r="A62" s="867" t="s">
        <v>764</v>
      </c>
      <c r="B62" s="867"/>
      <c r="C62" s="867"/>
      <c r="D62" s="138"/>
      <c r="E62"/>
    </row>
    <row r="63" spans="1:5" ht="16.5" customHeight="1">
      <c r="A63" s="867" t="s">
        <v>822</v>
      </c>
      <c r="B63" s="867"/>
      <c r="C63" s="867"/>
      <c r="E63" s="821"/>
    </row>
    <row r="64" spans="1:5">
      <c r="A64" s="292"/>
    </row>
  </sheetData>
  <mergeCells count="12">
    <mergeCell ref="A63:C63"/>
    <mergeCell ref="B2:C2"/>
    <mergeCell ref="A59:C59"/>
    <mergeCell ref="A57:C57"/>
    <mergeCell ref="B22:C22"/>
    <mergeCell ref="A60:C60"/>
    <mergeCell ref="A61:C61"/>
    <mergeCell ref="A62:C62"/>
    <mergeCell ref="A54:C54"/>
    <mergeCell ref="A55:C55"/>
    <mergeCell ref="A56:C56"/>
    <mergeCell ref="A58:C5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45"/>
  <sheetViews>
    <sheetView zoomScale="80" zoomScaleNormal="80" workbookViewId="0">
      <selection activeCell="D3" sqref="D3:H3"/>
    </sheetView>
  </sheetViews>
  <sheetFormatPr defaultRowHeight="16.5"/>
  <cols>
    <col min="1" max="1" width="6.85546875" style="2" customWidth="1"/>
    <col min="2" max="2" width="61.28515625" style="25" customWidth="1"/>
    <col min="3" max="3" width="3.28515625" style="2" customWidth="1"/>
    <col min="4" max="9" width="10.7109375" style="2" customWidth="1"/>
    <col min="10" max="10" width="9.5703125" style="2" bestFit="1" customWidth="1"/>
    <col min="11" max="21" width="9.140625" style="2"/>
    <col min="22" max="22" width="9.85546875" style="2" bestFit="1" customWidth="1"/>
    <col min="23" max="16384" width="9.140625" style="2"/>
  </cols>
  <sheetData>
    <row r="1" spans="1:11" ht="20.25">
      <c r="A1" s="1" t="s">
        <v>436</v>
      </c>
    </row>
    <row r="2" spans="1:11" ht="17.25" thickBot="1"/>
    <row r="3" spans="1:11" ht="28.5" customHeight="1" thickTop="1" thickBot="1">
      <c r="B3" s="40"/>
      <c r="D3" s="22">
        <v>2015</v>
      </c>
      <c r="E3" s="22">
        <v>2016</v>
      </c>
      <c r="F3" s="22">
        <v>2017</v>
      </c>
      <c r="G3" s="22">
        <v>2018</v>
      </c>
      <c r="H3" s="22">
        <v>2019</v>
      </c>
      <c r="I3" s="22" t="s">
        <v>6</v>
      </c>
    </row>
    <row r="4" spans="1:11" ht="20.25" customHeight="1" thickTop="1" thickBot="1">
      <c r="B4" s="79" t="s">
        <v>49</v>
      </c>
    </row>
    <row r="5" spans="1:11" ht="20.25" customHeight="1" thickTop="1">
      <c r="B5" s="91" t="s">
        <v>51</v>
      </c>
      <c r="D5" s="143">
        <v>47</v>
      </c>
      <c r="E5" s="143">
        <v>76</v>
      </c>
      <c r="F5" s="143">
        <v>74</v>
      </c>
      <c r="G5" s="143">
        <v>118.8</v>
      </c>
      <c r="H5" s="143">
        <v>126.1</v>
      </c>
      <c r="I5" s="143">
        <v>128</v>
      </c>
      <c r="K5" s="112"/>
    </row>
    <row r="6" spans="1:11" ht="20.25" customHeight="1">
      <c r="B6" s="80" t="s">
        <v>52</v>
      </c>
      <c r="D6" s="144" t="s">
        <v>116</v>
      </c>
      <c r="E6" s="144" t="s">
        <v>116</v>
      </c>
      <c r="F6" s="144" t="s">
        <v>116</v>
      </c>
      <c r="G6" s="144">
        <v>84.6</v>
      </c>
      <c r="H6" s="144">
        <v>97.5</v>
      </c>
      <c r="I6" s="144">
        <v>94.1</v>
      </c>
    </row>
    <row r="7" spans="1:11" ht="20.25" customHeight="1" thickBot="1">
      <c r="B7" s="93" t="s">
        <v>53</v>
      </c>
      <c r="D7" s="144" t="s">
        <v>116</v>
      </c>
      <c r="E7" s="144" t="s">
        <v>116</v>
      </c>
      <c r="F7" s="144" t="s">
        <v>116</v>
      </c>
      <c r="G7" s="145">
        <v>22.9</v>
      </c>
      <c r="H7" s="145">
        <v>24.7</v>
      </c>
      <c r="I7" s="145">
        <v>26.2</v>
      </c>
    </row>
    <row r="8" spans="1:11" ht="20.25" customHeight="1" thickTop="1" thickBot="1">
      <c r="B8" s="89" t="s">
        <v>133</v>
      </c>
      <c r="D8" s="99">
        <v>47</v>
      </c>
      <c r="E8" s="99">
        <v>76</v>
      </c>
      <c r="F8" s="99">
        <v>74</v>
      </c>
      <c r="G8" s="99">
        <v>226.29999999999998</v>
      </c>
      <c r="H8" s="99">
        <v>248.29999999999998</v>
      </c>
      <c r="I8" s="99">
        <v>248.3</v>
      </c>
    </row>
    <row r="9" spans="1:11" ht="17.25" thickTop="1"/>
    <row r="11" spans="1:11" ht="21.75" customHeight="1" thickBot="1">
      <c r="B11" s="54" t="s">
        <v>179</v>
      </c>
    </row>
    <row r="12" spans="1:11" s="94" customFormat="1" ht="21" customHeight="1" thickBot="1">
      <c r="B12" s="146" t="s">
        <v>134</v>
      </c>
      <c r="D12" s="147">
        <v>52</v>
      </c>
      <c r="E12" s="147">
        <v>47</v>
      </c>
      <c r="F12" s="147">
        <v>76</v>
      </c>
      <c r="G12" s="147">
        <v>74</v>
      </c>
      <c r="H12" s="147">
        <v>226.3</v>
      </c>
      <c r="I12" s="147">
        <v>248.3</v>
      </c>
      <c r="J12" s="2"/>
      <c r="K12" s="2"/>
    </row>
    <row r="13" spans="1:11" ht="21" customHeight="1" thickBot="1">
      <c r="B13" s="10" t="s">
        <v>138</v>
      </c>
      <c r="D13" s="148"/>
      <c r="E13" s="149"/>
      <c r="F13" s="149"/>
      <c r="G13" s="150">
        <v>166</v>
      </c>
      <c r="H13" s="148"/>
      <c r="I13" s="148"/>
      <c r="K13" s="112"/>
    </row>
    <row r="14" spans="1:11" s="94" customFormat="1" ht="21" customHeight="1" thickBot="1">
      <c r="B14" s="146" t="s">
        <v>135</v>
      </c>
      <c r="D14" s="147">
        <v>52</v>
      </c>
      <c r="E14" s="147">
        <v>47</v>
      </c>
      <c r="F14" s="147">
        <v>76</v>
      </c>
      <c r="G14" s="147">
        <v>240</v>
      </c>
      <c r="H14" s="147">
        <v>226.3</v>
      </c>
      <c r="I14" s="147">
        <v>248.3</v>
      </c>
      <c r="J14" s="2"/>
      <c r="K14" s="2"/>
    </row>
    <row r="15" spans="1:11" ht="21" customHeight="1" thickBot="1">
      <c r="B15" s="10" t="s">
        <v>598</v>
      </c>
      <c r="D15" s="150"/>
      <c r="E15" s="150">
        <v>6.7</v>
      </c>
      <c r="F15" s="150" t="s">
        <v>116</v>
      </c>
      <c r="G15" s="150">
        <v>16.3</v>
      </c>
      <c r="H15" s="150">
        <v>16.899999999999999</v>
      </c>
      <c r="I15" s="150">
        <v>7.9</v>
      </c>
    </row>
    <row r="16" spans="1:11" ht="21" customHeight="1" thickBot="1">
      <c r="B16" s="10" t="s">
        <v>599</v>
      </c>
      <c r="D16" s="150">
        <v>-5</v>
      </c>
      <c r="E16" s="150" t="s">
        <v>116</v>
      </c>
      <c r="F16" s="150">
        <v>-2</v>
      </c>
      <c r="G16" s="150">
        <v>-19.600000000000001</v>
      </c>
      <c r="H16" s="150">
        <v>-21.3</v>
      </c>
      <c r="I16" s="150">
        <v>-8.4</v>
      </c>
    </row>
    <row r="17" spans="1:17" ht="21" customHeight="1" thickBot="1">
      <c r="B17" s="10" t="s">
        <v>136</v>
      </c>
      <c r="D17" s="150" t="s">
        <v>116</v>
      </c>
      <c r="E17" s="150" t="s">
        <v>116</v>
      </c>
      <c r="F17" s="150" t="s">
        <v>116</v>
      </c>
      <c r="G17" s="150">
        <v>-10.4</v>
      </c>
      <c r="H17" s="150">
        <v>26.4</v>
      </c>
      <c r="I17" s="150">
        <v>0.5</v>
      </c>
    </row>
    <row r="18" spans="1:17" ht="21" customHeight="1" thickBot="1">
      <c r="B18" s="10" t="s">
        <v>600</v>
      </c>
      <c r="D18" s="150" t="s">
        <v>116</v>
      </c>
      <c r="E18" s="150">
        <v>12.3</v>
      </c>
      <c r="F18" s="150" t="s">
        <v>116</v>
      </c>
      <c r="G18" s="150" t="s">
        <v>116</v>
      </c>
      <c r="H18" s="150" t="s">
        <v>116</v>
      </c>
      <c r="I18" s="150" t="s">
        <v>116</v>
      </c>
    </row>
    <row r="19" spans="1:17" ht="21" customHeight="1" thickBot="1">
      <c r="B19" s="10" t="s">
        <v>601</v>
      </c>
      <c r="D19" s="150" t="s">
        <v>116</v>
      </c>
      <c r="E19" s="150">
        <v>10</v>
      </c>
      <c r="F19" s="150" t="s">
        <v>116</v>
      </c>
      <c r="G19" s="150" t="s">
        <v>116</v>
      </c>
      <c r="H19" s="150" t="s">
        <v>116</v>
      </c>
      <c r="I19" s="150" t="s">
        <v>116</v>
      </c>
    </row>
    <row r="20" spans="1:17" ht="7.5" customHeight="1" thickBot="1">
      <c r="B20" s="10"/>
      <c r="D20" s="150"/>
      <c r="E20" s="150"/>
      <c r="F20" s="150"/>
      <c r="G20" s="150"/>
      <c r="H20" s="150"/>
      <c r="I20" s="150"/>
    </row>
    <row r="21" spans="1:17" s="94" customFormat="1" ht="21" customHeight="1" thickBot="1">
      <c r="B21" s="146" t="s">
        <v>137</v>
      </c>
      <c r="D21" s="147">
        <v>47</v>
      </c>
      <c r="E21" s="147">
        <v>76</v>
      </c>
      <c r="F21" s="147">
        <v>74</v>
      </c>
      <c r="G21" s="147">
        <v>226.3</v>
      </c>
      <c r="H21" s="147">
        <v>248.3</v>
      </c>
      <c r="I21" s="147">
        <v>248.29999999999998</v>
      </c>
      <c r="J21" s="2"/>
    </row>
    <row r="23" spans="1:17">
      <c r="G23" s="151"/>
    </row>
    <row r="24" spans="1:17">
      <c r="A24" s="55" t="s">
        <v>20</v>
      </c>
    </row>
    <row r="25" spans="1:17">
      <c r="A25" s="21" t="s">
        <v>617</v>
      </c>
    </row>
    <row r="26" spans="1:17">
      <c r="A26" s="21" t="s">
        <v>618</v>
      </c>
    </row>
    <row r="28" spans="1:17" ht="17.25" thickBot="1"/>
    <row r="29" spans="1:17" ht="31.5" customHeight="1" thickTop="1" thickBot="1">
      <c r="A29" s="152" t="s">
        <v>180</v>
      </c>
      <c r="D29" s="872" t="s">
        <v>139</v>
      </c>
      <c r="E29" s="873"/>
      <c r="F29" s="872" t="s">
        <v>140</v>
      </c>
      <c r="G29" s="873"/>
      <c r="H29" s="872" t="s">
        <v>141</v>
      </c>
      <c r="I29" s="873"/>
      <c r="J29" s="872" t="s">
        <v>152</v>
      </c>
      <c r="K29" s="873"/>
      <c r="L29" s="872" t="s">
        <v>602</v>
      </c>
      <c r="M29" s="873"/>
      <c r="N29" s="872" t="s">
        <v>53</v>
      </c>
      <c r="O29" s="873"/>
      <c r="P29" s="872" t="s">
        <v>153</v>
      </c>
      <c r="Q29" s="873"/>
    </row>
    <row r="30" spans="1:17" s="94" customFormat="1" ht="21" customHeight="1" thickTop="1" thickBot="1">
      <c r="B30" s="146" t="s">
        <v>142</v>
      </c>
      <c r="D30" s="874">
        <v>37.5</v>
      </c>
      <c r="E30" s="875"/>
      <c r="F30" s="874">
        <v>24.2</v>
      </c>
      <c r="G30" s="875"/>
      <c r="H30" s="874">
        <v>22.9</v>
      </c>
      <c r="I30" s="875"/>
      <c r="J30" s="882">
        <v>84.6</v>
      </c>
      <c r="K30" s="883"/>
      <c r="L30" s="882">
        <v>118.8</v>
      </c>
      <c r="M30" s="883"/>
      <c r="N30" s="882">
        <v>22.9</v>
      </c>
      <c r="O30" s="883"/>
      <c r="P30" s="882">
        <v>226.29999999999998</v>
      </c>
      <c r="Q30" s="883"/>
    </row>
    <row r="31" spans="1:17" ht="21" customHeight="1" thickBot="1">
      <c r="B31" s="10" t="s">
        <v>143</v>
      </c>
      <c r="D31" s="870">
        <v>1.6</v>
      </c>
      <c r="E31" s="871"/>
      <c r="F31" s="870">
        <v>1.6</v>
      </c>
      <c r="G31" s="871"/>
      <c r="H31" s="870">
        <v>2.8</v>
      </c>
      <c r="I31" s="871"/>
      <c r="J31" s="880">
        <v>6</v>
      </c>
      <c r="K31" s="881"/>
      <c r="L31" s="885"/>
      <c r="M31" s="886"/>
      <c r="N31" s="880">
        <v>0.1</v>
      </c>
      <c r="O31" s="881"/>
      <c r="P31" s="884">
        <v>6.1</v>
      </c>
      <c r="Q31" s="879"/>
    </row>
    <row r="32" spans="1:17" ht="21" customHeight="1" thickBot="1">
      <c r="B32" s="10" t="s">
        <v>144</v>
      </c>
      <c r="D32" s="870">
        <v>3.3</v>
      </c>
      <c r="E32" s="871"/>
      <c r="F32" s="870">
        <v>0.3</v>
      </c>
      <c r="G32" s="871"/>
      <c r="H32" s="870">
        <v>0.2</v>
      </c>
      <c r="I32" s="871"/>
      <c r="J32" s="880">
        <v>3.8</v>
      </c>
      <c r="K32" s="881"/>
      <c r="L32" s="880">
        <v>5.3</v>
      </c>
      <c r="M32" s="881"/>
      <c r="N32" s="880">
        <v>1.7</v>
      </c>
      <c r="O32" s="881"/>
      <c r="P32" s="884">
        <v>10.799999999999999</v>
      </c>
      <c r="Q32" s="879"/>
    </row>
    <row r="33" spans="1:22" ht="21" customHeight="1" thickBot="1">
      <c r="B33" s="10" t="s">
        <v>145</v>
      </c>
      <c r="D33" s="870">
        <v>-3.1</v>
      </c>
      <c r="E33" s="871"/>
      <c r="F33" s="870">
        <v>-3.1</v>
      </c>
      <c r="G33" s="871"/>
      <c r="H33" s="870">
        <v>-1.9</v>
      </c>
      <c r="I33" s="871"/>
      <c r="J33" s="880">
        <v>-8.1</v>
      </c>
      <c r="K33" s="881"/>
      <c r="L33" s="880">
        <v>-11.3</v>
      </c>
      <c r="M33" s="881"/>
      <c r="N33" s="880">
        <v>-1.9</v>
      </c>
      <c r="O33" s="881"/>
      <c r="P33" s="884">
        <v>-21.299999999999997</v>
      </c>
      <c r="Q33" s="879"/>
    </row>
    <row r="34" spans="1:22" ht="19.5" thickBot="1">
      <c r="B34" s="10" t="s">
        <v>136</v>
      </c>
      <c r="D34" s="870">
        <v>5.6</v>
      </c>
      <c r="E34" s="871"/>
      <c r="F34" s="870">
        <v>3.1</v>
      </c>
      <c r="G34" s="871"/>
      <c r="H34" s="870">
        <v>3</v>
      </c>
      <c r="I34" s="871"/>
      <c r="J34" s="880">
        <v>11.7</v>
      </c>
      <c r="K34" s="881"/>
      <c r="L34" s="880">
        <v>13.3</v>
      </c>
      <c r="M34" s="881"/>
      <c r="N34" s="880">
        <v>1.9</v>
      </c>
      <c r="O34" s="881"/>
      <c r="P34" s="884">
        <v>26.9</v>
      </c>
      <c r="Q34" s="879"/>
    </row>
    <row r="35" spans="1:22" ht="21" customHeight="1" thickBot="1">
      <c r="B35" s="10" t="s">
        <v>146</v>
      </c>
      <c r="D35" s="870">
        <v>-2.4</v>
      </c>
      <c r="E35" s="871"/>
      <c r="F35" s="870">
        <v>1.9</v>
      </c>
      <c r="G35" s="871"/>
      <c r="H35" s="870" t="s">
        <v>116</v>
      </c>
      <c r="I35" s="871"/>
      <c r="J35" s="880">
        <v>-0.5</v>
      </c>
      <c r="K35" s="881"/>
      <c r="L35" s="880" t="s">
        <v>116</v>
      </c>
      <c r="M35" s="881"/>
      <c r="N35" s="880" t="s">
        <v>116</v>
      </c>
      <c r="O35" s="881"/>
      <c r="P35" s="884">
        <v>-0.5</v>
      </c>
      <c r="Q35" s="879"/>
      <c r="U35" s="151"/>
    </row>
    <row r="36" spans="1:22" ht="21" customHeight="1" thickBot="1">
      <c r="B36" s="146" t="s">
        <v>147</v>
      </c>
      <c r="D36" s="876">
        <v>42.5</v>
      </c>
      <c r="E36" s="877"/>
      <c r="F36" s="876">
        <v>28</v>
      </c>
      <c r="G36" s="877"/>
      <c r="H36" s="876">
        <v>27</v>
      </c>
      <c r="I36" s="877"/>
      <c r="J36" s="878">
        <v>97.5</v>
      </c>
      <c r="K36" s="879"/>
      <c r="L36" s="878">
        <v>126.1</v>
      </c>
      <c r="M36" s="879"/>
      <c r="N36" s="878">
        <v>24.7</v>
      </c>
      <c r="O36" s="879"/>
      <c r="P36" s="878">
        <v>248.29999999999998</v>
      </c>
      <c r="Q36" s="879"/>
      <c r="U36" s="151"/>
    </row>
    <row r="37" spans="1:22" ht="21" customHeight="1" thickBot="1">
      <c r="B37" s="10" t="s">
        <v>143</v>
      </c>
      <c r="D37" s="870">
        <v>0.7</v>
      </c>
      <c r="E37" s="871"/>
      <c r="F37" s="870">
        <v>0.7</v>
      </c>
      <c r="G37" s="871"/>
      <c r="H37" s="870">
        <v>1.2</v>
      </c>
      <c r="I37" s="871"/>
      <c r="J37" s="880">
        <v>2.5999999999999996</v>
      </c>
      <c r="K37" s="881"/>
      <c r="L37" s="885"/>
      <c r="M37" s="886"/>
      <c r="N37" s="880">
        <v>0.5</v>
      </c>
      <c r="O37" s="881"/>
      <c r="P37" s="878">
        <v>3.0999999999999996</v>
      </c>
      <c r="Q37" s="879"/>
      <c r="V37" s="153"/>
    </row>
    <row r="38" spans="1:22" ht="21" customHeight="1" thickBot="1">
      <c r="B38" s="10" t="s">
        <v>144</v>
      </c>
      <c r="D38" s="870">
        <v>1.7</v>
      </c>
      <c r="E38" s="871"/>
      <c r="F38" s="870">
        <v>0.1</v>
      </c>
      <c r="G38" s="871"/>
      <c r="H38" s="870">
        <v>0.1</v>
      </c>
      <c r="I38" s="871"/>
      <c r="J38" s="880">
        <v>1.9000000000000001</v>
      </c>
      <c r="K38" s="881"/>
      <c r="L38" s="880">
        <v>2.5</v>
      </c>
      <c r="M38" s="881"/>
      <c r="N38" s="880">
        <v>0.4</v>
      </c>
      <c r="O38" s="881"/>
      <c r="P38" s="878">
        <v>4.8000000000000007</v>
      </c>
      <c r="Q38" s="879"/>
    </row>
    <row r="39" spans="1:22" ht="21" customHeight="1" thickBot="1">
      <c r="B39" s="10" t="s">
        <v>145</v>
      </c>
      <c r="D39" s="870">
        <v>-1.2</v>
      </c>
      <c r="E39" s="871"/>
      <c r="F39" s="870">
        <v>-1.3</v>
      </c>
      <c r="G39" s="871"/>
      <c r="H39" s="870">
        <v>-0.8</v>
      </c>
      <c r="I39" s="871"/>
      <c r="J39" s="880">
        <v>-3.3</v>
      </c>
      <c r="K39" s="881"/>
      <c r="L39" s="880">
        <v>-4.3</v>
      </c>
      <c r="M39" s="881"/>
      <c r="N39" s="880">
        <v>-0.8</v>
      </c>
      <c r="O39" s="881"/>
      <c r="P39" s="878">
        <v>-8.4</v>
      </c>
      <c r="Q39" s="879"/>
    </row>
    <row r="40" spans="1:22" ht="21" customHeight="1" thickBot="1">
      <c r="B40" s="10" t="s">
        <v>136</v>
      </c>
      <c r="D40" s="870">
        <v>-2.1</v>
      </c>
      <c r="E40" s="871"/>
      <c r="F40" s="870">
        <v>-1.1000000000000001</v>
      </c>
      <c r="G40" s="871"/>
      <c r="H40" s="870">
        <v>-1.3</v>
      </c>
      <c r="I40" s="871"/>
      <c r="J40" s="880">
        <v>-4.5</v>
      </c>
      <c r="K40" s="881"/>
      <c r="L40" s="880">
        <v>3.7</v>
      </c>
      <c r="M40" s="881"/>
      <c r="N40" s="880">
        <v>1.4</v>
      </c>
      <c r="O40" s="881"/>
      <c r="P40" s="878">
        <v>0.60000000000000009</v>
      </c>
      <c r="Q40" s="879"/>
    </row>
    <row r="41" spans="1:22" ht="21" customHeight="1" thickBot="1">
      <c r="B41" s="10" t="s">
        <v>146</v>
      </c>
      <c r="D41" s="870">
        <v>-1</v>
      </c>
      <c r="E41" s="871"/>
      <c r="F41" s="870">
        <v>0.9</v>
      </c>
      <c r="G41" s="871"/>
      <c r="H41" s="870" t="s">
        <v>116</v>
      </c>
      <c r="I41" s="871"/>
      <c r="J41" s="880">
        <v>-9.9999999999999978E-2</v>
      </c>
      <c r="K41" s="881"/>
      <c r="L41" s="880" t="s">
        <v>116</v>
      </c>
      <c r="M41" s="881"/>
      <c r="N41" s="880" t="s">
        <v>116</v>
      </c>
      <c r="O41" s="881"/>
      <c r="P41" s="878">
        <v>-9.9999999999999978E-2</v>
      </c>
      <c r="Q41" s="879"/>
    </row>
    <row r="42" spans="1:22" ht="21" customHeight="1" thickBot="1">
      <c r="B42" s="146" t="s">
        <v>148</v>
      </c>
      <c r="D42" s="876">
        <v>40.6</v>
      </c>
      <c r="E42" s="877"/>
      <c r="F42" s="876">
        <v>27.299999999999997</v>
      </c>
      <c r="G42" s="877"/>
      <c r="H42" s="876">
        <v>26.2</v>
      </c>
      <c r="I42" s="877"/>
      <c r="J42" s="878">
        <v>94.100000000000009</v>
      </c>
      <c r="K42" s="879"/>
      <c r="L42" s="878">
        <v>128</v>
      </c>
      <c r="M42" s="879"/>
      <c r="N42" s="878">
        <v>26.199999999999996</v>
      </c>
      <c r="O42" s="879"/>
      <c r="P42" s="878">
        <v>248.29999999999998</v>
      </c>
      <c r="Q42" s="879"/>
    </row>
    <row r="44" spans="1:22">
      <c r="A44" s="55" t="s">
        <v>20</v>
      </c>
    </row>
    <row r="45" spans="1:22">
      <c r="A45" s="21" t="s">
        <v>619</v>
      </c>
    </row>
  </sheetData>
  <mergeCells count="98">
    <mergeCell ref="N34:O34"/>
    <mergeCell ref="N35:O35"/>
    <mergeCell ref="N36:O36"/>
    <mergeCell ref="N37:O37"/>
    <mergeCell ref="P34:Q34"/>
    <mergeCell ref="P35:Q35"/>
    <mergeCell ref="P36:Q36"/>
    <mergeCell ref="P37:Q37"/>
    <mergeCell ref="P38:Q38"/>
    <mergeCell ref="L39:M39"/>
    <mergeCell ref="L40:M40"/>
    <mergeCell ref="L41:M41"/>
    <mergeCell ref="L42:M42"/>
    <mergeCell ref="P39:Q39"/>
    <mergeCell ref="P40:Q40"/>
    <mergeCell ref="P41:Q41"/>
    <mergeCell ref="P42:Q42"/>
    <mergeCell ref="N39:O39"/>
    <mergeCell ref="N40:O40"/>
    <mergeCell ref="N41:O41"/>
    <mergeCell ref="N42:O42"/>
    <mergeCell ref="L29:M29"/>
    <mergeCell ref="L30:M30"/>
    <mergeCell ref="N38:O38"/>
    <mergeCell ref="N29:O29"/>
    <mergeCell ref="N30:O30"/>
    <mergeCell ref="N31:O31"/>
    <mergeCell ref="N32:O32"/>
    <mergeCell ref="N33:O33"/>
    <mergeCell ref="L38:M38"/>
    <mergeCell ref="L31:M31"/>
    <mergeCell ref="L32:M32"/>
    <mergeCell ref="L33:M33"/>
    <mergeCell ref="L34:M34"/>
    <mergeCell ref="L35:M35"/>
    <mergeCell ref="L36:M36"/>
    <mergeCell ref="L37:M37"/>
    <mergeCell ref="P29:Q29"/>
    <mergeCell ref="P30:Q30"/>
    <mergeCell ref="P31:Q31"/>
    <mergeCell ref="P32:Q32"/>
    <mergeCell ref="P33:Q33"/>
    <mergeCell ref="J38:K38"/>
    <mergeCell ref="J39:K39"/>
    <mergeCell ref="J29:K29"/>
    <mergeCell ref="J30:K30"/>
    <mergeCell ref="J31:K31"/>
    <mergeCell ref="J32:K32"/>
    <mergeCell ref="J33:K33"/>
    <mergeCell ref="J34:K34"/>
    <mergeCell ref="J35:K35"/>
    <mergeCell ref="J36:K36"/>
    <mergeCell ref="J37:K37"/>
    <mergeCell ref="D40:E40"/>
    <mergeCell ref="F40:G40"/>
    <mergeCell ref="H40:I40"/>
    <mergeCell ref="J40:K40"/>
    <mergeCell ref="J41:K41"/>
    <mergeCell ref="J42:K42"/>
    <mergeCell ref="D41:E41"/>
    <mergeCell ref="F41:G41"/>
    <mergeCell ref="H41:I41"/>
    <mergeCell ref="D42:E42"/>
    <mergeCell ref="F42:G42"/>
    <mergeCell ref="H42:I42"/>
    <mergeCell ref="D38:E38"/>
    <mergeCell ref="F38:G38"/>
    <mergeCell ref="H38:I38"/>
    <mergeCell ref="D39:E39"/>
    <mergeCell ref="F39:G39"/>
    <mergeCell ref="H39:I39"/>
    <mergeCell ref="F33:G33"/>
    <mergeCell ref="H33:I33"/>
    <mergeCell ref="F36:G36"/>
    <mergeCell ref="H36:I36"/>
    <mergeCell ref="D37:E37"/>
    <mergeCell ref="F37:G37"/>
    <mergeCell ref="H37:I37"/>
    <mergeCell ref="D34:E34"/>
    <mergeCell ref="F34:G34"/>
    <mergeCell ref="H34:I34"/>
    <mergeCell ref="D33:E33"/>
    <mergeCell ref="D35:E35"/>
    <mergeCell ref="F35:G35"/>
    <mergeCell ref="H35:I35"/>
    <mergeCell ref="D36:E36"/>
    <mergeCell ref="D29:E29"/>
    <mergeCell ref="F29:G29"/>
    <mergeCell ref="H29:I29"/>
    <mergeCell ref="D30:E30"/>
    <mergeCell ref="F30:G30"/>
    <mergeCell ref="H30:I30"/>
    <mergeCell ref="D31:E31"/>
    <mergeCell ref="F31:G31"/>
    <mergeCell ref="H31:I31"/>
    <mergeCell ref="D32:E32"/>
    <mergeCell ref="F32:G32"/>
    <mergeCell ref="H32:I3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70"/>
  <sheetViews>
    <sheetView zoomScaleNormal="100" workbookViewId="0">
      <selection activeCell="B3" sqref="B3"/>
    </sheetView>
  </sheetViews>
  <sheetFormatPr defaultRowHeight="16.5"/>
  <cols>
    <col min="1" max="1" width="3.85546875" style="2" customWidth="1"/>
    <col min="2" max="2" width="64" style="25" customWidth="1"/>
    <col min="3" max="3" width="3.28515625" style="2" customWidth="1"/>
    <col min="4" max="19" width="10.7109375" style="2" customWidth="1"/>
    <col min="20" max="20" width="13.42578125" style="2" bestFit="1" customWidth="1"/>
    <col min="21" max="16384" width="9.140625" style="2"/>
  </cols>
  <sheetData>
    <row r="1" spans="1:19" ht="20.25">
      <c r="A1" s="1" t="s">
        <v>488</v>
      </c>
    </row>
    <row r="2" spans="1:19" ht="18.75">
      <c r="A2" s="154" t="s">
        <v>433</v>
      </c>
    </row>
    <row r="3" spans="1:19" ht="18.75">
      <c r="A3" s="154"/>
    </row>
    <row r="4" spans="1:19" ht="17.25" thickBot="1">
      <c r="D4" s="100" t="s">
        <v>19</v>
      </c>
    </row>
    <row r="5" spans="1:19" ht="35.1" customHeight="1" thickTop="1" thickBot="1">
      <c r="B5" s="40"/>
      <c r="D5" s="104">
        <v>2019</v>
      </c>
      <c r="E5" s="104">
        <v>2020</v>
      </c>
      <c r="F5" s="104">
        <v>2021</v>
      </c>
      <c r="G5" s="339" t="s">
        <v>645</v>
      </c>
      <c r="I5"/>
      <c r="J5"/>
      <c r="K5"/>
      <c r="L5"/>
      <c r="M5"/>
      <c r="N5"/>
      <c r="O5"/>
      <c r="P5"/>
      <c r="Q5"/>
    </row>
    <row r="6" spans="1:19" ht="20.25" thickTop="1" thickBot="1">
      <c r="B6" s="557" t="s">
        <v>49</v>
      </c>
      <c r="C6" s="131"/>
      <c r="D6" s="155"/>
      <c r="E6" s="155"/>
      <c r="F6" s="155"/>
      <c r="G6" s="155"/>
      <c r="I6"/>
      <c r="J6"/>
      <c r="K6"/>
      <c r="L6"/>
      <c r="M6"/>
      <c r="N6"/>
      <c r="O6"/>
      <c r="P6"/>
      <c r="Q6"/>
    </row>
    <row r="7" spans="1:19" ht="21" customHeight="1">
      <c r="B7" s="558" t="s">
        <v>408</v>
      </c>
      <c r="C7" s="131"/>
      <c r="D7" s="559">
        <v>100.1</v>
      </c>
      <c r="E7" s="559">
        <v>162.30000000000001</v>
      </c>
      <c r="F7" s="559">
        <v>157.80000000000001</v>
      </c>
      <c r="G7" s="559">
        <v>124.8</v>
      </c>
      <c r="I7"/>
      <c r="J7"/>
      <c r="K7"/>
      <c r="L7"/>
      <c r="M7"/>
      <c r="N7"/>
      <c r="O7"/>
      <c r="P7"/>
      <c r="Q7"/>
      <c r="R7" s="109"/>
      <c r="S7" s="109"/>
    </row>
    <row r="8" spans="1:19" ht="20.25" customHeight="1" thickBot="1">
      <c r="B8" s="560" t="s">
        <v>407</v>
      </c>
      <c r="C8" s="131"/>
      <c r="D8" s="561">
        <v>148.19999999999999</v>
      </c>
      <c r="E8" s="561">
        <v>175.4</v>
      </c>
      <c r="F8" s="561">
        <v>152.6</v>
      </c>
      <c r="G8" s="561">
        <v>144</v>
      </c>
      <c r="I8"/>
      <c r="J8"/>
      <c r="K8"/>
      <c r="L8"/>
      <c r="M8"/>
      <c r="N8"/>
      <c r="O8"/>
      <c r="P8"/>
      <c r="Q8"/>
      <c r="R8" s="109"/>
      <c r="S8" s="109"/>
    </row>
    <row r="9" spans="1:19" ht="20.25" customHeight="1" thickBot="1">
      <c r="B9" s="562" t="s">
        <v>133</v>
      </c>
      <c r="C9" s="131"/>
      <c r="D9" s="465">
        <v>248.3</v>
      </c>
      <c r="E9" s="465">
        <v>337.7</v>
      </c>
      <c r="F9" s="465">
        <v>310.39999999999998</v>
      </c>
      <c r="G9" s="465">
        <v>268.8</v>
      </c>
      <c r="I9"/>
      <c r="J9"/>
      <c r="K9"/>
      <c r="L9"/>
      <c r="M9"/>
      <c r="N9"/>
      <c r="O9"/>
      <c r="P9"/>
      <c r="Q9"/>
      <c r="R9" s="109"/>
      <c r="S9" s="109"/>
    </row>
    <row r="10" spans="1:19" ht="18.75">
      <c r="B10" s="40"/>
      <c r="C10" s="131"/>
      <c r="D10" s="131"/>
      <c r="E10" s="131"/>
      <c r="F10" s="131"/>
      <c r="G10" s="131"/>
      <c r="I10"/>
      <c r="J10"/>
      <c r="K10"/>
      <c r="L10"/>
      <c r="M10"/>
      <c r="N10"/>
      <c r="O10"/>
      <c r="P10"/>
      <c r="Q10"/>
      <c r="R10" s="109"/>
      <c r="S10" s="109"/>
    </row>
    <row r="11" spans="1:19" ht="18.75">
      <c r="B11" s="40"/>
      <c r="C11" s="131"/>
      <c r="D11" s="131"/>
      <c r="E11" s="131"/>
      <c r="F11" s="131"/>
      <c r="G11" s="131"/>
      <c r="I11"/>
      <c r="J11"/>
      <c r="K11"/>
      <c r="L11"/>
      <c r="M11"/>
      <c r="N11"/>
      <c r="O11"/>
      <c r="P11"/>
      <c r="Q11"/>
      <c r="R11" s="109"/>
      <c r="S11" s="109"/>
    </row>
    <row r="12" spans="1:19" ht="21" customHeight="1" thickBot="1">
      <c r="B12" s="156" t="s">
        <v>487</v>
      </c>
      <c r="C12" s="131"/>
      <c r="D12" s="131"/>
      <c r="E12" s="131"/>
      <c r="F12" s="131"/>
      <c r="G12" s="131"/>
      <c r="I12"/>
      <c r="J12"/>
      <c r="K12"/>
      <c r="L12"/>
      <c r="M12"/>
      <c r="N12"/>
      <c r="O12"/>
      <c r="P12"/>
      <c r="Q12"/>
      <c r="R12" s="109"/>
      <c r="S12" s="109"/>
    </row>
    <row r="13" spans="1:19" ht="21" customHeight="1" thickBot="1">
      <c r="A13" s="94"/>
      <c r="B13" s="563" t="s">
        <v>134</v>
      </c>
      <c r="C13" s="157"/>
      <c r="D13" s="370"/>
      <c r="E13" s="564">
        <v>248.3</v>
      </c>
      <c r="F13" s="564">
        <v>337.7</v>
      </c>
      <c r="G13" s="564">
        <v>310.39999999999998</v>
      </c>
      <c r="I13"/>
      <c r="J13"/>
      <c r="K13"/>
      <c r="L13"/>
      <c r="M13"/>
      <c r="N13"/>
      <c r="O13"/>
      <c r="P13"/>
      <c r="Q13"/>
      <c r="R13" s="109"/>
      <c r="S13" s="109"/>
    </row>
    <row r="14" spans="1:19" ht="21" customHeight="1" thickBot="1">
      <c r="B14" s="158" t="s">
        <v>365</v>
      </c>
      <c r="C14" s="131"/>
      <c r="D14" s="565"/>
      <c r="E14" s="566">
        <v>75.2</v>
      </c>
      <c r="F14" s="565"/>
      <c r="G14" s="565"/>
      <c r="I14"/>
      <c r="J14"/>
      <c r="K14"/>
      <c r="L14"/>
      <c r="M14"/>
      <c r="N14"/>
      <c r="O14"/>
      <c r="P14"/>
      <c r="Q14"/>
      <c r="R14" s="109"/>
      <c r="S14" s="109"/>
    </row>
    <row r="15" spans="1:19" ht="21" customHeight="1">
      <c r="B15" s="125" t="s">
        <v>531</v>
      </c>
      <c r="C15" s="131"/>
      <c r="D15" s="565"/>
      <c r="E15" s="567"/>
      <c r="F15" s="568">
        <v>-29.1</v>
      </c>
      <c r="G15" s="567"/>
      <c r="I15"/>
      <c r="J15"/>
      <c r="K15"/>
      <c r="L15"/>
      <c r="M15"/>
      <c r="N15"/>
      <c r="O15"/>
      <c r="P15"/>
      <c r="Q15"/>
      <c r="R15" s="109"/>
      <c r="S15" s="109"/>
    </row>
    <row r="16" spans="1:19" ht="21" customHeight="1" thickBot="1">
      <c r="B16" s="123" t="s">
        <v>532</v>
      </c>
      <c r="C16" s="131"/>
      <c r="D16" s="565"/>
      <c r="E16" s="569"/>
      <c r="F16" s="570">
        <v>-1.8</v>
      </c>
      <c r="G16" s="569"/>
      <c r="I16"/>
      <c r="J16"/>
      <c r="K16"/>
      <c r="L16"/>
      <c r="M16"/>
      <c r="N16"/>
      <c r="O16"/>
      <c r="P16"/>
      <c r="Q16"/>
      <c r="R16" s="109"/>
      <c r="S16" s="109"/>
    </row>
    <row r="17" spans="1:20" ht="21" customHeight="1" thickBot="1">
      <c r="A17" s="94"/>
      <c r="B17" s="563" t="s">
        <v>533</v>
      </c>
      <c r="C17" s="157"/>
      <c r="D17" s="565"/>
      <c r="E17" s="564">
        <v>323.5</v>
      </c>
      <c r="F17" s="564">
        <v>306.8</v>
      </c>
      <c r="G17" s="571"/>
      <c r="I17"/>
      <c r="J17"/>
      <c r="K17"/>
      <c r="L17"/>
      <c r="M17"/>
      <c r="N17"/>
      <c r="O17"/>
      <c r="P17"/>
      <c r="Q17"/>
      <c r="R17" s="109"/>
      <c r="S17" s="109"/>
    </row>
    <row r="18" spans="1:20" ht="21" customHeight="1">
      <c r="B18" s="369" t="s">
        <v>369</v>
      </c>
      <c r="C18" s="131"/>
      <c r="D18" s="565"/>
      <c r="E18" s="572">
        <v>16.7</v>
      </c>
      <c r="F18" s="572">
        <v>18.8</v>
      </c>
      <c r="G18" s="572">
        <v>8.3000000000000007</v>
      </c>
      <c r="I18"/>
      <c r="J18"/>
      <c r="K18"/>
      <c r="L18"/>
      <c r="M18"/>
      <c r="N18"/>
      <c r="O18"/>
      <c r="P18"/>
      <c r="Q18"/>
      <c r="R18" s="109"/>
      <c r="S18" s="109"/>
    </row>
    <row r="19" spans="1:20" ht="21" customHeight="1">
      <c r="B19" s="125" t="s">
        <v>370</v>
      </c>
      <c r="C19" s="131"/>
      <c r="D19" s="565"/>
      <c r="E19" s="568">
        <v>-21.1</v>
      </c>
      <c r="F19" s="568">
        <v>-26.8</v>
      </c>
      <c r="G19" s="568">
        <v>-11.4</v>
      </c>
      <c r="I19"/>
      <c r="J19"/>
      <c r="K19"/>
      <c r="L19"/>
      <c r="M19"/>
      <c r="N19"/>
      <c r="O19"/>
      <c r="P19"/>
      <c r="Q19"/>
      <c r="R19" s="109"/>
      <c r="S19" s="109"/>
    </row>
    <row r="20" spans="1:20" ht="21" customHeight="1" thickBot="1">
      <c r="B20" s="123" t="s">
        <v>136</v>
      </c>
      <c r="C20" s="131"/>
      <c r="D20" s="565"/>
      <c r="E20" s="570">
        <v>18.600000000000001</v>
      </c>
      <c r="F20" s="570">
        <v>11.6</v>
      </c>
      <c r="G20" s="570">
        <v>-38.5</v>
      </c>
      <c r="I20"/>
      <c r="J20"/>
      <c r="K20"/>
      <c r="L20"/>
      <c r="M20"/>
      <c r="N20"/>
      <c r="O20"/>
      <c r="P20"/>
      <c r="Q20"/>
      <c r="R20" s="109"/>
      <c r="S20" s="109"/>
    </row>
    <row r="21" spans="1:20" ht="21" customHeight="1" thickBot="1">
      <c r="A21" s="94"/>
      <c r="B21" s="563" t="s">
        <v>137</v>
      </c>
      <c r="C21" s="157"/>
      <c r="D21" s="571"/>
      <c r="E21" s="564">
        <v>337.7</v>
      </c>
      <c r="F21" s="564">
        <v>310.39999999999998</v>
      </c>
      <c r="G21" s="564">
        <v>268.8</v>
      </c>
      <c r="I21"/>
      <c r="J21"/>
      <c r="K21"/>
      <c r="L21"/>
      <c r="M21"/>
      <c r="N21"/>
      <c r="O21"/>
      <c r="P21"/>
      <c r="Q21"/>
      <c r="R21" s="109"/>
      <c r="S21" s="109"/>
    </row>
    <row r="22" spans="1:20">
      <c r="J22" s="112"/>
      <c r="K22" s="109"/>
      <c r="L22" s="186"/>
      <c r="M22" s="109"/>
      <c r="N22" s="109"/>
      <c r="O22" s="109"/>
      <c r="P22" s="109"/>
      <c r="Q22" s="109"/>
      <c r="R22" s="109"/>
      <c r="S22" s="109"/>
    </row>
    <row r="23" spans="1:20" ht="17.25" thickBot="1">
      <c r="F23" s="18"/>
    </row>
    <row r="24" spans="1:20" ht="51.75" customHeight="1" thickTop="1" thickBot="1">
      <c r="A24" s="152"/>
      <c r="B24" s="159" t="s">
        <v>180</v>
      </c>
      <c r="C24" s="25"/>
      <c r="D24" s="914" t="s">
        <v>139</v>
      </c>
      <c r="E24" s="915"/>
      <c r="F24" s="916" t="s">
        <v>535</v>
      </c>
      <c r="G24" s="917"/>
      <c r="H24" s="916" t="s">
        <v>524</v>
      </c>
      <c r="I24" s="917"/>
      <c r="J24" s="914" t="s">
        <v>371</v>
      </c>
      <c r="K24" s="915"/>
      <c r="L24" s="914" t="s">
        <v>53</v>
      </c>
      <c r="M24" s="915"/>
      <c r="N24" s="914" t="s">
        <v>410</v>
      </c>
      <c r="O24" s="915"/>
      <c r="P24" s="914" t="s">
        <v>408</v>
      </c>
      <c r="Q24" s="915"/>
      <c r="R24" s="914" t="s">
        <v>153</v>
      </c>
      <c r="S24" s="915"/>
      <c r="T24" s="36"/>
    </row>
    <row r="25" spans="1:20" ht="21" customHeight="1" thickTop="1">
      <c r="A25" s="94"/>
      <c r="B25" s="550" t="s">
        <v>563</v>
      </c>
      <c r="C25" s="94"/>
      <c r="D25" s="943">
        <v>45.8</v>
      </c>
      <c r="E25" s="944"/>
      <c r="F25" s="945">
        <v>33.5</v>
      </c>
      <c r="G25" s="944"/>
      <c r="H25" s="945">
        <v>44.3</v>
      </c>
      <c r="I25" s="944"/>
      <c r="J25" s="945">
        <v>0</v>
      </c>
      <c r="K25" s="944"/>
      <c r="L25" s="945">
        <v>29</v>
      </c>
      <c r="M25" s="944"/>
      <c r="N25" s="946">
        <v>152.6</v>
      </c>
      <c r="O25" s="947"/>
      <c r="P25" s="946">
        <v>157.80000000000001</v>
      </c>
      <c r="Q25" s="947"/>
      <c r="R25" s="948">
        <v>310.39999999999998</v>
      </c>
      <c r="S25" s="949"/>
      <c r="T25" s="267"/>
    </row>
    <row r="26" spans="1:20" ht="21" customHeight="1">
      <c r="B26" s="551" t="s">
        <v>143</v>
      </c>
      <c r="D26" s="901">
        <v>1.1000000000000001</v>
      </c>
      <c r="E26" s="902"/>
      <c r="F26" s="903">
        <v>0.8</v>
      </c>
      <c r="G26" s="902"/>
      <c r="H26" s="903">
        <v>1.6</v>
      </c>
      <c r="I26" s="902"/>
      <c r="J26" s="903">
        <v>0.1</v>
      </c>
      <c r="K26" s="902"/>
      <c r="L26" s="903">
        <v>0.7</v>
      </c>
      <c r="M26" s="902"/>
      <c r="N26" s="889">
        <v>4.3</v>
      </c>
      <c r="O26" s="890"/>
      <c r="P26" s="887"/>
      <c r="Q26" s="888"/>
      <c r="R26" s="891">
        <v>4.3</v>
      </c>
      <c r="S26" s="892"/>
      <c r="T26" s="306"/>
    </row>
    <row r="27" spans="1:20" ht="21" customHeight="1">
      <c r="B27" s="551" t="s">
        <v>144</v>
      </c>
      <c r="D27" s="901">
        <v>2.1</v>
      </c>
      <c r="E27" s="902"/>
      <c r="F27" s="903">
        <v>0.1</v>
      </c>
      <c r="G27" s="902"/>
      <c r="H27" s="903">
        <v>0.3</v>
      </c>
      <c r="I27" s="902"/>
      <c r="J27" s="903">
        <v>0</v>
      </c>
      <c r="K27" s="902"/>
      <c r="L27" s="903">
        <v>0.5</v>
      </c>
      <c r="M27" s="902"/>
      <c r="N27" s="889">
        <v>3</v>
      </c>
      <c r="O27" s="890"/>
      <c r="P27" s="889">
        <v>1</v>
      </c>
      <c r="Q27" s="890"/>
      <c r="R27" s="891">
        <v>4</v>
      </c>
      <c r="S27" s="892"/>
      <c r="T27" s="306"/>
    </row>
    <row r="28" spans="1:20" ht="21" customHeight="1">
      <c r="B28" s="551" t="s">
        <v>145</v>
      </c>
      <c r="D28" s="901">
        <v>-1.5</v>
      </c>
      <c r="E28" s="902"/>
      <c r="F28" s="903">
        <v>-1.6</v>
      </c>
      <c r="G28" s="902"/>
      <c r="H28" s="903">
        <v>-1.5</v>
      </c>
      <c r="I28" s="902"/>
      <c r="J28" s="903">
        <v>-0.1</v>
      </c>
      <c r="K28" s="902"/>
      <c r="L28" s="903">
        <v>-0.8</v>
      </c>
      <c r="M28" s="902"/>
      <c r="N28" s="889">
        <v>-5.5</v>
      </c>
      <c r="O28" s="890"/>
      <c r="P28" s="889">
        <v>-5.9</v>
      </c>
      <c r="Q28" s="890"/>
      <c r="R28" s="891">
        <v>-11.4</v>
      </c>
      <c r="S28" s="892"/>
      <c r="T28" s="306"/>
    </row>
    <row r="29" spans="1:20" ht="21" customHeight="1">
      <c r="B29" s="551" t="s">
        <v>136</v>
      </c>
      <c r="D29" s="901">
        <v>-4.8</v>
      </c>
      <c r="E29" s="902"/>
      <c r="F29" s="903">
        <v>-3</v>
      </c>
      <c r="G29" s="902"/>
      <c r="H29" s="903">
        <v>-8.3000000000000007</v>
      </c>
      <c r="I29" s="902"/>
      <c r="J29" s="903">
        <v>0</v>
      </c>
      <c r="K29" s="902"/>
      <c r="L29" s="903">
        <v>-4.2</v>
      </c>
      <c r="M29" s="902"/>
      <c r="N29" s="889">
        <v>-20.3</v>
      </c>
      <c r="O29" s="890"/>
      <c r="P29" s="889">
        <v>-18.2</v>
      </c>
      <c r="Q29" s="890"/>
      <c r="R29" s="891">
        <v>-38.5</v>
      </c>
      <c r="S29" s="892"/>
      <c r="T29" s="306"/>
    </row>
    <row r="30" spans="1:20" ht="21" customHeight="1">
      <c r="B30" s="551" t="s">
        <v>146</v>
      </c>
      <c r="D30" s="901">
        <v>-1.5</v>
      </c>
      <c r="E30" s="902"/>
      <c r="F30" s="903">
        <v>1.3</v>
      </c>
      <c r="G30" s="902"/>
      <c r="H30" s="887"/>
      <c r="I30" s="888"/>
      <c r="J30" s="887"/>
      <c r="K30" s="888"/>
      <c r="L30" s="887"/>
      <c r="M30" s="888"/>
      <c r="N30" s="889">
        <v>-0.2</v>
      </c>
      <c r="O30" s="890"/>
      <c r="P30" s="889">
        <v>0.2</v>
      </c>
      <c r="Q30" s="890"/>
      <c r="R30" s="891">
        <v>0</v>
      </c>
      <c r="S30" s="892"/>
      <c r="T30" s="306"/>
    </row>
    <row r="31" spans="1:20" ht="21" customHeight="1" thickBot="1">
      <c r="B31" s="552" t="s">
        <v>718</v>
      </c>
      <c r="D31" s="893">
        <v>10.1</v>
      </c>
      <c r="E31" s="894"/>
      <c r="F31" s="887"/>
      <c r="G31" s="888"/>
      <c r="H31" s="887"/>
      <c r="I31" s="888"/>
      <c r="J31" s="887"/>
      <c r="K31" s="888"/>
      <c r="L31" s="887"/>
      <c r="M31" s="888"/>
      <c r="N31" s="889">
        <v>10.1</v>
      </c>
      <c r="O31" s="890"/>
      <c r="P31" s="889">
        <v>-10.1</v>
      </c>
      <c r="Q31" s="890"/>
      <c r="R31" s="891">
        <v>0</v>
      </c>
      <c r="S31" s="892"/>
      <c r="T31" s="306"/>
    </row>
    <row r="32" spans="1:20" ht="21" customHeight="1" thickBot="1">
      <c r="B32" s="553" t="s">
        <v>651</v>
      </c>
      <c r="D32" s="895">
        <v>51.3</v>
      </c>
      <c r="E32" s="896"/>
      <c r="F32" s="897">
        <v>31.1</v>
      </c>
      <c r="G32" s="896"/>
      <c r="H32" s="897">
        <v>36.4</v>
      </c>
      <c r="I32" s="896"/>
      <c r="J32" s="897">
        <v>0</v>
      </c>
      <c r="K32" s="896"/>
      <c r="L32" s="897">
        <v>25.2</v>
      </c>
      <c r="M32" s="896"/>
      <c r="N32" s="898">
        <v>144</v>
      </c>
      <c r="O32" s="899"/>
      <c r="P32" s="898">
        <v>124.8</v>
      </c>
      <c r="Q32" s="899"/>
      <c r="R32" s="898">
        <v>268.8</v>
      </c>
      <c r="S32" s="900"/>
      <c r="T32" s="267"/>
    </row>
    <row r="33" spans="1:20">
      <c r="D33" s="109"/>
      <c r="E33" s="109"/>
      <c r="F33" s="109"/>
      <c r="G33" s="109"/>
      <c r="H33" s="109"/>
      <c r="I33" s="303"/>
      <c r="J33" s="109"/>
      <c r="K33" s="109"/>
      <c r="L33" s="109"/>
      <c r="M33" s="304"/>
      <c r="N33" s="305"/>
      <c r="O33" s="303"/>
      <c r="P33" s="109"/>
      <c r="Q33" s="303"/>
      <c r="R33" s="305"/>
      <c r="S33" s="303"/>
      <c r="T33" s="109"/>
    </row>
    <row r="34" spans="1:20">
      <c r="A34" s="55" t="s">
        <v>20</v>
      </c>
      <c r="T34" s="109"/>
    </row>
    <row r="35" spans="1:20">
      <c r="A35" s="854" t="s">
        <v>823</v>
      </c>
      <c r="B35" s="854"/>
      <c r="C35" s="854"/>
      <c r="D35" s="854"/>
      <c r="E35" s="854"/>
      <c r="F35" s="854"/>
      <c r="G35" s="854"/>
      <c r="H35" s="854"/>
      <c r="I35" s="854"/>
      <c r="J35" s="854"/>
      <c r="K35" s="854"/>
      <c r="L35" s="854"/>
      <c r="M35" s="854"/>
      <c r="N35" s="854"/>
      <c r="O35" s="854"/>
      <c r="P35" s="854"/>
      <c r="Q35" s="854"/>
      <c r="R35" s="854"/>
      <c r="S35" s="854"/>
    </row>
    <row r="36" spans="1:20">
      <c r="A36"/>
      <c r="B36"/>
      <c r="C36"/>
      <c r="D36"/>
      <c r="E36"/>
      <c r="F36"/>
      <c r="G36"/>
      <c r="H36"/>
      <c r="I36"/>
      <c r="J36"/>
      <c r="K36"/>
      <c r="L36"/>
      <c r="M36"/>
      <c r="N36"/>
      <c r="O36"/>
      <c r="P36"/>
      <c r="Q36"/>
      <c r="R36"/>
      <c r="S36"/>
    </row>
    <row r="37" spans="1:20">
      <c r="A37"/>
      <c r="B37"/>
      <c r="C37"/>
      <c r="D37"/>
      <c r="E37"/>
      <c r="F37"/>
      <c r="G37"/>
      <c r="H37"/>
      <c r="I37"/>
      <c r="J37"/>
      <c r="K37"/>
      <c r="L37"/>
      <c r="M37"/>
      <c r="N37"/>
      <c r="O37"/>
      <c r="P37"/>
      <c r="Q37"/>
      <c r="R37"/>
      <c r="S37"/>
    </row>
    <row r="38" spans="1:20" customFormat="1" ht="16.5" customHeight="1"/>
    <row r="39" spans="1:20" ht="16.5" customHeight="1" thickBot="1">
      <c r="A39" s="336"/>
      <c r="B39" s="336"/>
      <c r="C39" s="336"/>
      <c r="D39" s="336"/>
      <c r="E39" s="336"/>
      <c r="F39" s="336"/>
      <c r="G39" s="336"/>
      <c r="H39" s="336"/>
      <c r="I39" s="336"/>
      <c r="J39" s="336"/>
      <c r="K39" s="336"/>
      <c r="L39" s="336"/>
      <c r="M39" s="336"/>
      <c r="N39" s="336"/>
      <c r="O39" s="336"/>
      <c r="P39" s="336"/>
      <c r="Q39" s="336"/>
      <c r="R39" s="336"/>
      <c r="S39" s="336"/>
    </row>
    <row r="40" spans="1:20" ht="51.75" customHeight="1" thickTop="1" thickBot="1">
      <c r="A40" s="152"/>
      <c r="B40" s="159" t="s">
        <v>180</v>
      </c>
      <c r="C40" s="25"/>
      <c r="D40" s="906" t="s">
        <v>139</v>
      </c>
      <c r="E40" s="907"/>
      <c r="F40" s="906" t="s">
        <v>535</v>
      </c>
      <c r="G40" s="907"/>
      <c r="H40" s="906" t="s">
        <v>524</v>
      </c>
      <c r="I40" s="907"/>
      <c r="J40" s="906" t="s">
        <v>371</v>
      </c>
      <c r="K40" s="907"/>
      <c r="L40" s="906" t="s">
        <v>53</v>
      </c>
      <c r="M40" s="907"/>
      <c r="N40" s="906" t="s">
        <v>410</v>
      </c>
      <c r="O40" s="907"/>
      <c r="P40" s="906" t="s">
        <v>408</v>
      </c>
      <c r="Q40" s="907"/>
      <c r="R40" s="906" t="s">
        <v>153</v>
      </c>
      <c r="S40" s="907"/>
      <c r="T40" s="36"/>
    </row>
    <row r="41" spans="1:20" ht="21" customHeight="1" thickTop="1" thickBot="1">
      <c r="A41" s="94"/>
      <c r="B41" s="550" t="s">
        <v>364</v>
      </c>
      <c r="C41" s="94"/>
      <c r="D41" s="935">
        <v>43.7</v>
      </c>
      <c r="E41" s="936"/>
      <c r="F41" s="937">
        <v>59.3</v>
      </c>
      <c r="G41" s="936"/>
      <c r="H41" s="937">
        <v>44.8</v>
      </c>
      <c r="I41" s="936"/>
      <c r="J41" s="937" t="s">
        <v>116</v>
      </c>
      <c r="K41" s="936"/>
      <c r="L41" s="937">
        <v>27.6</v>
      </c>
      <c r="M41" s="936"/>
      <c r="N41" s="938">
        <v>175.4</v>
      </c>
      <c r="O41" s="939"/>
      <c r="P41" s="938">
        <v>162.30000000000001</v>
      </c>
      <c r="Q41" s="939"/>
      <c r="R41" s="938">
        <v>337.7</v>
      </c>
      <c r="S41" s="940"/>
      <c r="T41" s="28"/>
    </row>
    <row r="42" spans="1:20" ht="21" customHeight="1" thickBot="1">
      <c r="B42" s="554" t="s">
        <v>548</v>
      </c>
      <c r="D42" s="925" t="s">
        <v>116</v>
      </c>
      <c r="E42" s="926"/>
      <c r="F42" s="928">
        <v>-29.1</v>
      </c>
      <c r="G42" s="929"/>
      <c r="H42" s="927" t="s">
        <v>116</v>
      </c>
      <c r="I42" s="930"/>
      <c r="J42" s="925" t="s">
        <v>116</v>
      </c>
      <c r="K42" s="926"/>
      <c r="L42" s="927" t="s">
        <v>116</v>
      </c>
      <c r="M42" s="926"/>
      <c r="N42" s="931">
        <v>-29.1</v>
      </c>
      <c r="O42" s="932"/>
      <c r="P42" s="933"/>
      <c r="Q42" s="934"/>
      <c r="R42" s="923">
        <v>-29.1</v>
      </c>
      <c r="S42" s="924"/>
      <c r="T42" s="28"/>
    </row>
    <row r="43" spans="1:20" ht="21" customHeight="1" thickBot="1">
      <c r="B43" s="555" t="s">
        <v>549</v>
      </c>
      <c r="D43" s="908" t="s">
        <v>116</v>
      </c>
      <c r="E43" s="909"/>
      <c r="F43" s="950" t="s">
        <v>116</v>
      </c>
      <c r="G43" s="909"/>
      <c r="H43" s="950" t="s">
        <v>116</v>
      </c>
      <c r="I43" s="909"/>
      <c r="J43" s="950" t="s">
        <v>116</v>
      </c>
      <c r="K43" s="909"/>
      <c r="L43" s="950" t="s">
        <v>116</v>
      </c>
      <c r="M43" s="951"/>
      <c r="N43" s="908" t="s">
        <v>116</v>
      </c>
      <c r="O43" s="909"/>
      <c r="P43" s="910">
        <v>-1.8</v>
      </c>
      <c r="Q43" s="911"/>
      <c r="R43" s="941">
        <v>-1.8</v>
      </c>
      <c r="S43" s="942"/>
      <c r="T43" s="28"/>
    </row>
    <row r="44" spans="1:20" ht="21" customHeight="1" thickTop="1">
      <c r="A44" s="94"/>
      <c r="B44" s="550" t="s">
        <v>534</v>
      </c>
      <c r="C44" s="94"/>
      <c r="D44" s="943">
        <v>43.7</v>
      </c>
      <c r="E44" s="944"/>
      <c r="F44" s="945">
        <v>30.2</v>
      </c>
      <c r="G44" s="944"/>
      <c r="H44" s="945">
        <v>44.8</v>
      </c>
      <c r="I44" s="944"/>
      <c r="J44" s="945">
        <v>0</v>
      </c>
      <c r="K44" s="944"/>
      <c r="L44" s="945">
        <v>27.6</v>
      </c>
      <c r="M44" s="944"/>
      <c r="N44" s="946">
        <v>146.30000000000001</v>
      </c>
      <c r="O44" s="947"/>
      <c r="P44" s="946">
        <v>160.5</v>
      </c>
      <c r="Q44" s="947"/>
      <c r="R44" s="948">
        <v>306.8</v>
      </c>
      <c r="S44" s="949"/>
      <c r="T44" s="267"/>
    </row>
    <row r="45" spans="1:20" ht="21" customHeight="1">
      <c r="B45" s="551" t="s">
        <v>143</v>
      </c>
      <c r="D45" s="901">
        <v>1.7</v>
      </c>
      <c r="E45" s="902"/>
      <c r="F45" s="903">
        <v>1.7</v>
      </c>
      <c r="G45" s="902"/>
      <c r="H45" s="903">
        <v>5.6</v>
      </c>
      <c r="I45" s="902"/>
      <c r="J45" s="903">
        <v>0.2</v>
      </c>
      <c r="K45" s="902"/>
      <c r="L45" s="903">
        <v>1.7</v>
      </c>
      <c r="M45" s="902"/>
      <c r="N45" s="889">
        <v>10.9</v>
      </c>
      <c r="O45" s="890"/>
      <c r="P45" s="887"/>
      <c r="Q45" s="888"/>
      <c r="R45" s="891">
        <v>10.9</v>
      </c>
      <c r="S45" s="892"/>
      <c r="T45" s="306"/>
    </row>
    <row r="46" spans="1:20" ht="21" customHeight="1">
      <c r="B46" s="551" t="s">
        <v>144</v>
      </c>
      <c r="D46" s="901">
        <v>3.2</v>
      </c>
      <c r="E46" s="902"/>
      <c r="F46" s="903">
        <v>0.2</v>
      </c>
      <c r="G46" s="902"/>
      <c r="H46" s="903">
        <v>0.7</v>
      </c>
      <c r="I46" s="902"/>
      <c r="J46" s="903" t="s">
        <v>116</v>
      </c>
      <c r="K46" s="902"/>
      <c r="L46" s="903">
        <v>0.9</v>
      </c>
      <c r="M46" s="902"/>
      <c r="N46" s="889">
        <v>5</v>
      </c>
      <c r="O46" s="890"/>
      <c r="P46" s="889">
        <v>2.9</v>
      </c>
      <c r="Q46" s="890"/>
      <c r="R46" s="891">
        <v>7.9</v>
      </c>
      <c r="S46" s="892"/>
      <c r="T46" s="306"/>
    </row>
    <row r="47" spans="1:20" ht="21" customHeight="1">
      <c r="B47" s="551" t="s">
        <v>145</v>
      </c>
      <c r="D47" s="901">
        <v>-4.3</v>
      </c>
      <c r="E47" s="902"/>
      <c r="F47" s="903">
        <v>-3.5</v>
      </c>
      <c r="G47" s="902"/>
      <c r="H47" s="903">
        <v>-2.9</v>
      </c>
      <c r="I47" s="902"/>
      <c r="J47" s="903">
        <v>-0.2</v>
      </c>
      <c r="K47" s="902"/>
      <c r="L47" s="903">
        <v>-1.8</v>
      </c>
      <c r="M47" s="902"/>
      <c r="N47" s="889">
        <v>-12.7</v>
      </c>
      <c r="O47" s="890"/>
      <c r="P47" s="889">
        <v>-14.1</v>
      </c>
      <c r="Q47" s="890"/>
      <c r="R47" s="891">
        <v>-26.8</v>
      </c>
      <c r="S47" s="892"/>
      <c r="T47" s="306"/>
    </row>
    <row r="48" spans="1:20" ht="21" customHeight="1">
      <c r="B48" s="551" t="s">
        <v>136</v>
      </c>
      <c r="D48" s="901">
        <v>4.2</v>
      </c>
      <c r="E48" s="902"/>
      <c r="F48" s="903">
        <v>2.6</v>
      </c>
      <c r="G48" s="902"/>
      <c r="H48" s="903">
        <v>-3.9</v>
      </c>
      <c r="I48" s="902"/>
      <c r="J48" s="903" t="s">
        <v>116</v>
      </c>
      <c r="K48" s="902"/>
      <c r="L48" s="903">
        <v>0.6</v>
      </c>
      <c r="M48" s="902"/>
      <c r="N48" s="889">
        <v>3.5</v>
      </c>
      <c r="O48" s="890"/>
      <c r="P48" s="889">
        <v>8.1</v>
      </c>
      <c r="Q48" s="890"/>
      <c r="R48" s="891">
        <v>11.6</v>
      </c>
      <c r="S48" s="892"/>
      <c r="T48" s="306"/>
    </row>
    <row r="49" spans="1:20" ht="21" customHeight="1" thickBot="1">
      <c r="B49" s="556" t="s">
        <v>146</v>
      </c>
      <c r="D49" s="893">
        <v>-2.7</v>
      </c>
      <c r="E49" s="894"/>
      <c r="F49" s="920">
        <v>2.2999999999999998</v>
      </c>
      <c r="G49" s="894"/>
      <c r="H49" s="920" t="s">
        <v>116</v>
      </c>
      <c r="I49" s="894"/>
      <c r="J49" s="920" t="s">
        <v>116</v>
      </c>
      <c r="K49" s="894"/>
      <c r="L49" s="920" t="s">
        <v>116</v>
      </c>
      <c r="M49" s="894"/>
      <c r="N49" s="912">
        <v>-0.4</v>
      </c>
      <c r="O49" s="913"/>
      <c r="P49" s="912">
        <v>0.4</v>
      </c>
      <c r="Q49" s="913"/>
      <c r="R49" s="921">
        <v>0</v>
      </c>
      <c r="S49" s="922"/>
      <c r="T49" s="306"/>
    </row>
    <row r="50" spans="1:20" ht="21" customHeight="1" thickBot="1">
      <c r="B50" s="553" t="s">
        <v>563</v>
      </c>
      <c r="D50" s="895">
        <v>45.8</v>
      </c>
      <c r="E50" s="896"/>
      <c r="F50" s="897">
        <v>33.5</v>
      </c>
      <c r="G50" s="896"/>
      <c r="H50" s="897">
        <v>44.3</v>
      </c>
      <c r="I50" s="896"/>
      <c r="J50" s="897">
        <v>0</v>
      </c>
      <c r="K50" s="896"/>
      <c r="L50" s="897">
        <v>29</v>
      </c>
      <c r="M50" s="896"/>
      <c r="N50" s="898">
        <v>152.6</v>
      </c>
      <c r="O50" s="899"/>
      <c r="P50" s="898">
        <v>157.80000000000001</v>
      </c>
      <c r="Q50" s="899"/>
      <c r="R50" s="898">
        <v>310.39999999999998</v>
      </c>
      <c r="S50" s="900"/>
      <c r="T50" s="267"/>
    </row>
    <row r="51" spans="1:20">
      <c r="D51" s="109"/>
      <c r="E51" s="109"/>
      <c r="F51" s="109"/>
      <c r="G51" s="109"/>
      <c r="H51" s="109"/>
      <c r="I51" s="303"/>
      <c r="J51" s="109"/>
      <c r="K51" s="109"/>
      <c r="L51" s="109"/>
      <c r="M51" s="304"/>
      <c r="N51" s="305"/>
      <c r="O51" s="303"/>
      <c r="P51" s="109"/>
      <c r="Q51" s="303"/>
      <c r="R51" s="305"/>
      <c r="S51" s="303"/>
      <c r="T51" s="109"/>
    </row>
    <row r="52" spans="1:20">
      <c r="A52" s="55"/>
      <c r="D52" s="109"/>
      <c r="E52" s="303"/>
      <c r="F52" s="109"/>
      <c r="G52" s="303"/>
      <c r="H52" s="109"/>
      <c r="I52" s="303"/>
      <c r="J52" s="109"/>
      <c r="K52" s="109"/>
      <c r="L52" s="109"/>
      <c r="M52" s="304"/>
      <c r="N52" s="305"/>
      <c r="O52" s="303"/>
      <c r="P52" s="109"/>
      <c r="Q52" s="109"/>
      <c r="R52" s="305"/>
      <c r="S52" s="303"/>
      <c r="T52" s="109"/>
    </row>
    <row r="53" spans="1:20" ht="17.25" thickBot="1">
      <c r="A53" s="105"/>
      <c r="B53" s="105"/>
      <c r="C53" s="105"/>
      <c r="D53" s="105"/>
      <c r="E53" s="105"/>
      <c r="F53" s="105"/>
      <c r="G53" s="105"/>
      <c r="H53" s="105"/>
      <c r="I53" s="105"/>
      <c r="J53" s="105"/>
      <c r="K53" s="105"/>
      <c r="L53" s="105"/>
      <c r="M53" s="105"/>
      <c r="N53" s="105"/>
      <c r="O53" s="105"/>
      <c r="P53" s="105"/>
      <c r="Q53" s="105"/>
      <c r="R53" s="105"/>
      <c r="S53" s="105"/>
    </row>
    <row r="54" spans="1:20" ht="51.75" customHeight="1" thickTop="1" thickBot="1">
      <c r="A54" s="152"/>
      <c r="B54" s="159" t="s">
        <v>180</v>
      </c>
      <c r="C54" s="25"/>
      <c r="D54" s="906" t="s">
        <v>139</v>
      </c>
      <c r="E54" s="907"/>
      <c r="F54" s="906" t="s">
        <v>603</v>
      </c>
      <c r="G54" s="907"/>
      <c r="H54" s="906" t="s">
        <v>604</v>
      </c>
      <c r="I54" s="907"/>
      <c r="J54" s="906" t="s">
        <v>371</v>
      </c>
      <c r="K54" s="907"/>
      <c r="L54" s="906" t="s">
        <v>53</v>
      </c>
      <c r="M54" s="907"/>
      <c r="N54" s="906" t="s">
        <v>410</v>
      </c>
      <c r="O54" s="907"/>
      <c r="P54" s="906" t="s">
        <v>637</v>
      </c>
      <c r="Q54" s="907"/>
      <c r="R54" s="906" t="s">
        <v>153</v>
      </c>
      <c r="S54" s="907"/>
      <c r="T54" s="18"/>
    </row>
    <row r="55" spans="1:20" ht="21" customHeight="1" thickTop="1" thickBot="1">
      <c r="A55" s="94"/>
      <c r="B55" s="550" t="s">
        <v>719</v>
      </c>
      <c r="C55" s="94"/>
      <c r="D55" s="904">
        <v>42.5</v>
      </c>
      <c r="E55" s="905"/>
      <c r="F55" s="905">
        <v>55.1</v>
      </c>
      <c r="G55" s="905"/>
      <c r="H55" s="905">
        <v>25.9</v>
      </c>
      <c r="I55" s="905"/>
      <c r="J55" s="905" t="s">
        <v>116</v>
      </c>
      <c r="K55" s="905"/>
      <c r="L55" s="905">
        <v>24.7</v>
      </c>
      <c r="M55" s="905"/>
      <c r="N55" s="918">
        <v>148.19999999999999</v>
      </c>
      <c r="O55" s="918"/>
      <c r="P55" s="918">
        <v>100.1</v>
      </c>
      <c r="Q55" s="918"/>
      <c r="R55" s="918">
        <v>248.3</v>
      </c>
      <c r="S55" s="919"/>
    </row>
    <row r="56" spans="1:20" ht="21" customHeight="1">
      <c r="B56" s="554" t="s">
        <v>542</v>
      </c>
      <c r="D56" s="961"/>
      <c r="E56" s="962"/>
      <c r="F56" s="962"/>
      <c r="G56" s="962"/>
      <c r="H56" s="963">
        <v>16.2</v>
      </c>
      <c r="I56" s="963"/>
      <c r="J56" s="962"/>
      <c r="K56" s="962"/>
      <c r="L56" s="962"/>
      <c r="M56" s="962"/>
      <c r="N56" s="952">
        <v>16.2</v>
      </c>
      <c r="O56" s="952"/>
      <c r="P56" s="952">
        <v>59</v>
      </c>
      <c r="Q56" s="952"/>
      <c r="R56" s="953">
        <v>75.2</v>
      </c>
      <c r="S56" s="954"/>
    </row>
    <row r="57" spans="1:20" ht="21" customHeight="1">
      <c r="B57" s="551" t="s">
        <v>143</v>
      </c>
      <c r="D57" s="955">
        <v>1.2</v>
      </c>
      <c r="E57" s="956"/>
      <c r="F57" s="956">
        <v>3.8</v>
      </c>
      <c r="G57" s="956"/>
      <c r="H57" s="956">
        <v>2.5</v>
      </c>
      <c r="I57" s="956"/>
      <c r="J57" s="956">
        <v>0.2</v>
      </c>
      <c r="K57" s="956"/>
      <c r="L57" s="956">
        <v>1</v>
      </c>
      <c r="M57" s="956"/>
      <c r="N57" s="957">
        <v>8.6999999999999993</v>
      </c>
      <c r="O57" s="957"/>
      <c r="P57" s="958"/>
      <c r="Q57" s="958"/>
      <c r="R57" s="959">
        <v>8.6999999999999993</v>
      </c>
      <c r="S57" s="960"/>
    </row>
    <row r="58" spans="1:20" ht="21" customHeight="1">
      <c r="B58" s="551" t="s">
        <v>144</v>
      </c>
      <c r="D58" s="955">
        <v>3.5</v>
      </c>
      <c r="E58" s="956"/>
      <c r="F58" s="956">
        <v>0.5</v>
      </c>
      <c r="G58" s="956"/>
      <c r="H58" s="956">
        <v>0.7</v>
      </c>
      <c r="I58" s="956"/>
      <c r="J58" s="956">
        <v>0</v>
      </c>
      <c r="K58" s="956"/>
      <c r="L58" s="956">
        <v>0.8</v>
      </c>
      <c r="M58" s="956"/>
      <c r="N58" s="957">
        <v>5.5</v>
      </c>
      <c r="O58" s="957"/>
      <c r="P58" s="957">
        <v>2.5</v>
      </c>
      <c r="Q58" s="957"/>
      <c r="R58" s="959">
        <v>8</v>
      </c>
      <c r="S58" s="960"/>
    </row>
    <row r="59" spans="1:20" ht="21" customHeight="1">
      <c r="B59" s="551" t="s">
        <v>145</v>
      </c>
      <c r="D59" s="955">
        <v>-3</v>
      </c>
      <c r="E59" s="956"/>
      <c r="F59" s="956">
        <v>-4.3</v>
      </c>
      <c r="G59" s="956"/>
      <c r="H59" s="956">
        <v>-2.2999999999999998</v>
      </c>
      <c r="I59" s="956"/>
      <c r="J59" s="956">
        <v>-0.1</v>
      </c>
      <c r="K59" s="956"/>
      <c r="L59" s="956">
        <v>-1.6</v>
      </c>
      <c r="M59" s="956"/>
      <c r="N59" s="957">
        <v>-11.3</v>
      </c>
      <c r="O59" s="957"/>
      <c r="P59" s="957">
        <v>-9.8000000000000007</v>
      </c>
      <c r="Q59" s="957"/>
      <c r="R59" s="959">
        <v>-21.1</v>
      </c>
      <c r="S59" s="960"/>
    </row>
    <row r="60" spans="1:20" ht="21" customHeight="1">
      <c r="B60" s="551" t="s">
        <v>136</v>
      </c>
      <c r="D60" s="955">
        <v>1.6</v>
      </c>
      <c r="E60" s="956"/>
      <c r="F60" s="956">
        <v>2.4</v>
      </c>
      <c r="G60" s="956"/>
      <c r="H60" s="956">
        <v>1.8</v>
      </c>
      <c r="I60" s="956"/>
      <c r="J60" s="956">
        <v>-0.1</v>
      </c>
      <c r="K60" s="956"/>
      <c r="L60" s="956">
        <v>2.7</v>
      </c>
      <c r="M60" s="956"/>
      <c r="N60" s="957">
        <v>8.4</v>
      </c>
      <c r="O60" s="957"/>
      <c r="P60" s="957">
        <v>10.199999999999999</v>
      </c>
      <c r="Q60" s="957"/>
      <c r="R60" s="959">
        <v>18.600000000000001</v>
      </c>
      <c r="S60" s="960"/>
    </row>
    <row r="61" spans="1:20" ht="21" customHeight="1" thickBot="1">
      <c r="B61" s="556" t="s">
        <v>146</v>
      </c>
      <c r="D61" s="964">
        <v>-2.1</v>
      </c>
      <c r="E61" s="965"/>
      <c r="F61" s="965">
        <v>1.8</v>
      </c>
      <c r="G61" s="965"/>
      <c r="H61" s="965" t="s">
        <v>116</v>
      </c>
      <c r="I61" s="965"/>
      <c r="J61" s="965" t="s">
        <v>116</v>
      </c>
      <c r="K61" s="965"/>
      <c r="L61" s="965" t="s">
        <v>116</v>
      </c>
      <c r="M61" s="965"/>
      <c r="N61" s="966">
        <v>-0.3</v>
      </c>
      <c r="O61" s="966"/>
      <c r="P61" s="966">
        <v>0.3</v>
      </c>
      <c r="Q61" s="966"/>
      <c r="R61" s="967" t="s">
        <v>116</v>
      </c>
      <c r="S61" s="968"/>
    </row>
    <row r="62" spans="1:20" ht="21" customHeight="1" thickBot="1">
      <c r="B62" s="553" t="s">
        <v>364</v>
      </c>
      <c r="D62" s="971">
        <v>43.7</v>
      </c>
      <c r="E62" s="972"/>
      <c r="F62" s="972">
        <v>59.3</v>
      </c>
      <c r="G62" s="972"/>
      <c r="H62" s="972">
        <v>44.8</v>
      </c>
      <c r="I62" s="972"/>
      <c r="J62" s="972">
        <v>0</v>
      </c>
      <c r="K62" s="972"/>
      <c r="L62" s="972">
        <v>27.6</v>
      </c>
      <c r="M62" s="972"/>
      <c r="N62" s="969">
        <v>175.4</v>
      </c>
      <c r="O62" s="969"/>
      <c r="P62" s="969">
        <v>162.30000000000001</v>
      </c>
      <c r="Q62" s="969"/>
      <c r="R62" s="969">
        <v>337.7</v>
      </c>
      <c r="S62" s="970"/>
    </row>
    <row r="64" spans="1:20">
      <c r="A64" s="55" t="s">
        <v>20</v>
      </c>
    </row>
    <row r="65" spans="1:19">
      <c r="A65" s="854" t="s">
        <v>543</v>
      </c>
      <c r="B65" s="854"/>
      <c r="C65" s="854"/>
      <c r="D65" s="854"/>
      <c r="E65" s="854"/>
      <c r="F65" s="854"/>
      <c r="G65" s="854"/>
      <c r="H65" s="854"/>
      <c r="I65" s="854"/>
      <c r="J65" s="854"/>
      <c r="K65" s="854"/>
      <c r="L65" s="854"/>
      <c r="M65" s="854"/>
      <c r="N65" s="854"/>
      <c r="O65" s="854"/>
      <c r="P65" s="854"/>
      <c r="Q65" s="854"/>
      <c r="R65" s="854"/>
      <c r="S65" s="854"/>
    </row>
    <row r="66" spans="1:19">
      <c r="A66" s="854" t="s">
        <v>544</v>
      </c>
      <c r="B66" s="854"/>
      <c r="C66" s="854"/>
      <c r="D66" s="854"/>
      <c r="E66" s="854"/>
      <c r="F66" s="854"/>
      <c r="G66" s="854"/>
      <c r="H66" s="854"/>
      <c r="I66" s="854"/>
      <c r="J66" s="854"/>
      <c r="K66" s="854"/>
      <c r="L66" s="854"/>
      <c r="M66" s="854"/>
      <c r="N66" s="854"/>
      <c r="O66" s="854"/>
      <c r="P66" s="854"/>
      <c r="Q66" s="854"/>
      <c r="R66" s="854"/>
      <c r="S66" s="854"/>
    </row>
    <row r="67" spans="1:19">
      <c r="A67" s="854" t="s">
        <v>547</v>
      </c>
      <c r="B67" s="854"/>
      <c r="C67" s="854"/>
      <c r="D67" s="854"/>
      <c r="E67" s="854"/>
      <c r="F67" s="854"/>
      <c r="G67" s="854"/>
      <c r="H67" s="854"/>
      <c r="I67" s="854"/>
      <c r="J67" s="854"/>
      <c r="K67" s="854"/>
      <c r="L67" s="854"/>
      <c r="M67" s="854"/>
      <c r="N67" s="854"/>
      <c r="O67" s="854"/>
      <c r="P67" s="854"/>
      <c r="Q67" s="854"/>
      <c r="R67" s="854"/>
      <c r="S67" s="854"/>
    </row>
    <row r="68" spans="1:19">
      <c r="A68" s="854" t="s">
        <v>706</v>
      </c>
      <c r="B68" s="854"/>
      <c r="C68" s="854"/>
      <c r="D68" s="854"/>
      <c r="E68" s="854"/>
      <c r="F68" s="854"/>
      <c r="G68" s="854"/>
      <c r="H68" s="854"/>
      <c r="I68" s="854"/>
      <c r="J68" s="854"/>
      <c r="K68" s="854"/>
      <c r="L68" s="854"/>
      <c r="M68" s="854"/>
      <c r="N68" s="854"/>
      <c r="O68" s="854"/>
      <c r="P68" s="854"/>
      <c r="Q68" s="854"/>
      <c r="R68" s="854"/>
      <c r="S68" s="854"/>
    </row>
    <row r="69" spans="1:19">
      <c r="A69" s="854" t="s">
        <v>545</v>
      </c>
      <c r="B69" s="854"/>
      <c r="C69" s="854"/>
      <c r="D69" s="854"/>
      <c r="E69" s="854"/>
      <c r="F69" s="854"/>
      <c r="G69" s="854"/>
      <c r="H69" s="854"/>
      <c r="I69" s="854"/>
      <c r="J69" s="854"/>
      <c r="K69" s="854"/>
      <c r="L69" s="854"/>
      <c r="M69" s="854"/>
      <c r="N69" s="854"/>
      <c r="O69" s="854"/>
      <c r="P69" s="854"/>
      <c r="Q69" s="854"/>
      <c r="R69" s="854"/>
      <c r="S69" s="854"/>
    </row>
    <row r="70" spans="1:19">
      <c r="A70" s="854" t="s">
        <v>633</v>
      </c>
      <c r="B70" s="854"/>
      <c r="C70" s="854"/>
      <c r="D70" s="854"/>
      <c r="E70" s="854"/>
      <c r="F70" s="854"/>
      <c r="G70" s="854"/>
      <c r="H70" s="854"/>
      <c r="I70" s="854"/>
      <c r="J70" s="854"/>
      <c r="K70" s="854"/>
      <c r="L70" s="854"/>
      <c r="M70" s="854"/>
      <c r="N70" s="854"/>
      <c r="O70" s="854"/>
      <c r="P70" s="854"/>
      <c r="Q70" s="854"/>
      <c r="R70" s="854"/>
      <c r="S70" s="854"/>
    </row>
  </sheetData>
  <mergeCells count="239">
    <mergeCell ref="D28:E28"/>
    <mergeCell ref="F28:G28"/>
    <mergeCell ref="J25:K25"/>
    <mergeCell ref="L25:M25"/>
    <mergeCell ref="N25:O25"/>
    <mergeCell ref="P25:Q25"/>
    <mergeCell ref="R25:S25"/>
    <mergeCell ref="P29:Q29"/>
    <mergeCell ref="R29:S29"/>
    <mergeCell ref="J28:K28"/>
    <mergeCell ref="L28:M28"/>
    <mergeCell ref="N28:O28"/>
    <mergeCell ref="N29:O29"/>
    <mergeCell ref="J29:K29"/>
    <mergeCell ref="L29:M29"/>
    <mergeCell ref="J27:K27"/>
    <mergeCell ref="L27:M27"/>
    <mergeCell ref="N27:O27"/>
    <mergeCell ref="P27:Q27"/>
    <mergeCell ref="R27:S27"/>
    <mergeCell ref="L24:M24"/>
    <mergeCell ref="N24:O24"/>
    <mergeCell ref="P24:Q24"/>
    <mergeCell ref="R24:S24"/>
    <mergeCell ref="A70:S70"/>
    <mergeCell ref="A67:S67"/>
    <mergeCell ref="A68:S68"/>
    <mergeCell ref="A69:S69"/>
    <mergeCell ref="N62:O62"/>
    <mergeCell ref="P62:Q62"/>
    <mergeCell ref="R62:S62"/>
    <mergeCell ref="A65:S65"/>
    <mergeCell ref="A66:S66"/>
    <mergeCell ref="D62:E62"/>
    <mergeCell ref="F62:G62"/>
    <mergeCell ref="H62:I62"/>
    <mergeCell ref="J62:K62"/>
    <mergeCell ref="L62:M62"/>
    <mergeCell ref="N60:O60"/>
    <mergeCell ref="P60:Q60"/>
    <mergeCell ref="R28:S28"/>
    <mergeCell ref="D25:E25"/>
    <mergeCell ref="F25:G25"/>
    <mergeCell ref="H25:I25"/>
    <mergeCell ref="R60:S60"/>
    <mergeCell ref="D61:E61"/>
    <mergeCell ref="F61:G61"/>
    <mergeCell ref="H61:I61"/>
    <mergeCell ref="J61:K61"/>
    <mergeCell ref="L61:M61"/>
    <mergeCell ref="N61:O61"/>
    <mergeCell ref="P61:Q61"/>
    <mergeCell ref="R61:S61"/>
    <mergeCell ref="D60:E60"/>
    <mergeCell ref="F60:G60"/>
    <mergeCell ref="H60:I60"/>
    <mergeCell ref="J60:K60"/>
    <mergeCell ref="L60:M60"/>
    <mergeCell ref="N58:O58"/>
    <mergeCell ref="P58:Q58"/>
    <mergeCell ref="R58:S58"/>
    <mergeCell ref="D59:E59"/>
    <mergeCell ref="F59:G59"/>
    <mergeCell ref="H59:I59"/>
    <mergeCell ref="J59:K59"/>
    <mergeCell ref="L59:M59"/>
    <mergeCell ref="N59:O59"/>
    <mergeCell ref="P59:Q59"/>
    <mergeCell ref="R59:S59"/>
    <mergeCell ref="D58:E58"/>
    <mergeCell ref="F58:G58"/>
    <mergeCell ref="H58:I58"/>
    <mergeCell ref="J58:K58"/>
    <mergeCell ref="L58:M58"/>
    <mergeCell ref="N56:O56"/>
    <mergeCell ref="P56:Q56"/>
    <mergeCell ref="R56:S56"/>
    <mergeCell ref="D57:E57"/>
    <mergeCell ref="F57:G57"/>
    <mergeCell ref="H57:I57"/>
    <mergeCell ref="J57:K57"/>
    <mergeCell ref="L57:M57"/>
    <mergeCell ref="N57:O57"/>
    <mergeCell ref="P57:Q57"/>
    <mergeCell ref="R57:S57"/>
    <mergeCell ref="D56:E56"/>
    <mergeCell ref="F56:G56"/>
    <mergeCell ref="H56:I56"/>
    <mergeCell ref="J56:K56"/>
    <mergeCell ref="L56:M56"/>
    <mergeCell ref="R43:S43"/>
    <mergeCell ref="D44:E44"/>
    <mergeCell ref="F44:G44"/>
    <mergeCell ref="H44:I44"/>
    <mergeCell ref="J44:K44"/>
    <mergeCell ref="L44:M44"/>
    <mergeCell ref="N44:O44"/>
    <mergeCell ref="P44:Q44"/>
    <mergeCell ref="R44:S44"/>
    <mergeCell ref="D43:E43"/>
    <mergeCell ref="F43:G43"/>
    <mergeCell ref="H43:I43"/>
    <mergeCell ref="J43:K43"/>
    <mergeCell ref="L43:M43"/>
    <mergeCell ref="R42:S42"/>
    <mergeCell ref="J42:K42"/>
    <mergeCell ref="D42:E42"/>
    <mergeCell ref="L42:M42"/>
    <mergeCell ref="F42:G42"/>
    <mergeCell ref="H42:I42"/>
    <mergeCell ref="N42:O42"/>
    <mergeCell ref="P42:Q42"/>
    <mergeCell ref="R40:S40"/>
    <mergeCell ref="J40:K40"/>
    <mergeCell ref="D41:E41"/>
    <mergeCell ref="F41:G41"/>
    <mergeCell ref="H41:I41"/>
    <mergeCell ref="J41:K41"/>
    <mergeCell ref="N41:O41"/>
    <mergeCell ref="P41:Q41"/>
    <mergeCell ref="L41:M41"/>
    <mergeCell ref="R41:S41"/>
    <mergeCell ref="D40:E40"/>
    <mergeCell ref="F40:G40"/>
    <mergeCell ref="H40:I40"/>
    <mergeCell ref="P40:Q40"/>
    <mergeCell ref="L40:M40"/>
    <mergeCell ref="N40:O40"/>
    <mergeCell ref="R46:S46"/>
    <mergeCell ref="D45:E45"/>
    <mergeCell ref="F45:G45"/>
    <mergeCell ref="H45:I45"/>
    <mergeCell ref="J45:K45"/>
    <mergeCell ref="N45:O45"/>
    <mergeCell ref="P45:Q45"/>
    <mergeCell ref="L45:M45"/>
    <mergeCell ref="R45:S45"/>
    <mergeCell ref="D46:E46"/>
    <mergeCell ref="R47:S47"/>
    <mergeCell ref="D48:E48"/>
    <mergeCell ref="F48:G48"/>
    <mergeCell ref="H48:I48"/>
    <mergeCell ref="J48:K48"/>
    <mergeCell ref="N48:O48"/>
    <mergeCell ref="P48:Q48"/>
    <mergeCell ref="L48:M48"/>
    <mergeCell ref="R48:S48"/>
    <mergeCell ref="D47:E47"/>
    <mergeCell ref="F47:G47"/>
    <mergeCell ref="H47:I47"/>
    <mergeCell ref="J47:K47"/>
    <mergeCell ref="N47:O47"/>
    <mergeCell ref="P47:Q47"/>
    <mergeCell ref="D24:E24"/>
    <mergeCell ref="F24:G24"/>
    <mergeCell ref="H24:I24"/>
    <mergeCell ref="J24:K24"/>
    <mergeCell ref="R54:S54"/>
    <mergeCell ref="J55:K55"/>
    <mergeCell ref="L55:M55"/>
    <mergeCell ref="N55:O55"/>
    <mergeCell ref="P55:Q55"/>
    <mergeCell ref="R55:S55"/>
    <mergeCell ref="L49:M49"/>
    <mergeCell ref="R49:S49"/>
    <mergeCell ref="D50:E50"/>
    <mergeCell ref="F50:G50"/>
    <mergeCell ref="H50:I50"/>
    <mergeCell ref="J50:K50"/>
    <mergeCell ref="N50:O50"/>
    <mergeCell ref="P50:Q50"/>
    <mergeCell ref="L50:M50"/>
    <mergeCell ref="R50:S50"/>
    <mergeCell ref="D49:E49"/>
    <mergeCell ref="F49:G49"/>
    <mergeCell ref="H49:I49"/>
    <mergeCell ref="J49:K49"/>
    <mergeCell ref="P54:Q54"/>
    <mergeCell ref="L47:M47"/>
    <mergeCell ref="F46:G46"/>
    <mergeCell ref="H46:I46"/>
    <mergeCell ref="J46:K46"/>
    <mergeCell ref="N46:O46"/>
    <mergeCell ref="P46:Q46"/>
    <mergeCell ref="L46:M46"/>
    <mergeCell ref="N43:O43"/>
    <mergeCell ref="P43:Q43"/>
    <mergeCell ref="N49:O49"/>
    <mergeCell ref="P49:Q49"/>
    <mergeCell ref="D55:E55"/>
    <mergeCell ref="F55:G55"/>
    <mergeCell ref="H55:I55"/>
    <mergeCell ref="D54:E54"/>
    <mergeCell ref="F54:G54"/>
    <mergeCell ref="H54:I54"/>
    <mergeCell ref="J54:K54"/>
    <mergeCell ref="L54:M54"/>
    <mergeCell ref="N54:O54"/>
    <mergeCell ref="P30:Q30"/>
    <mergeCell ref="D26:E26"/>
    <mergeCell ref="F26:G26"/>
    <mergeCell ref="H26:I26"/>
    <mergeCell ref="J26:K26"/>
    <mergeCell ref="L26:M26"/>
    <mergeCell ref="N26:O26"/>
    <mergeCell ref="P26:Q26"/>
    <mergeCell ref="R26:S26"/>
    <mergeCell ref="P28:Q28"/>
    <mergeCell ref="H28:I28"/>
    <mergeCell ref="D29:E29"/>
    <mergeCell ref="F29:G29"/>
    <mergeCell ref="J30:K30"/>
    <mergeCell ref="H29:I29"/>
    <mergeCell ref="D27:E27"/>
    <mergeCell ref="F27:G27"/>
    <mergeCell ref="H27:I27"/>
    <mergeCell ref="R30:S30"/>
    <mergeCell ref="L30:M30"/>
    <mergeCell ref="N30:O30"/>
    <mergeCell ref="D30:E30"/>
    <mergeCell ref="F30:G30"/>
    <mergeCell ref="H30:I30"/>
    <mergeCell ref="A35:S35"/>
    <mergeCell ref="F31:G31"/>
    <mergeCell ref="H31:I31"/>
    <mergeCell ref="J31:K31"/>
    <mergeCell ref="L31:M31"/>
    <mergeCell ref="N31:O31"/>
    <mergeCell ref="P31:Q31"/>
    <mergeCell ref="R31:S31"/>
    <mergeCell ref="D31:E31"/>
    <mergeCell ref="D32:E32"/>
    <mergeCell ref="F32:G32"/>
    <mergeCell ref="H32:I32"/>
    <mergeCell ref="J32:K32"/>
    <mergeCell ref="L32:M32"/>
    <mergeCell ref="N32:O32"/>
    <mergeCell ref="P32:Q32"/>
    <mergeCell ref="R32:S3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1"/>
  <sheetViews>
    <sheetView zoomScale="90" zoomScaleNormal="90" workbookViewId="0"/>
  </sheetViews>
  <sheetFormatPr defaultRowHeight="16.5"/>
  <cols>
    <col min="1" max="1" width="37.85546875" style="2" customWidth="1"/>
    <col min="2" max="10" width="18.85546875" style="2" customWidth="1"/>
    <col min="11" max="16384" width="9.140625" style="2"/>
  </cols>
  <sheetData>
    <row r="1" spans="1:10" ht="20.25">
      <c r="A1" s="1" t="s">
        <v>151</v>
      </c>
      <c r="B1" s="106"/>
      <c r="F1" s="18"/>
    </row>
    <row r="2" spans="1:10" ht="17.25" thickBot="1">
      <c r="A2" s="25"/>
      <c r="B2" s="106"/>
      <c r="D2" s="18"/>
      <c r="F2" s="18"/>
    </row>
    <row r="3" spans="1:10" ht="53.25" customHeight="1" thickTop="1" thickBot="1">
      <c r="A3" s="597" t="s">
        <v>652</v>
      </c>
      <c r="B3" s="339" t="s">
        <v>48</v>
      </c>
      <c r="C3" s="339" t="s">
        <v>239</v>
      </c>
      <c r="D3" s="339" t="s">
        <v>409</v>
      </c>
      <c r="E3" s="339" t="s">
        <v>139</v>
      </c>
      <c r="F3" s="348" t="s">
        <v>737</v>
      </c>
      <c r="G3" s="348" t="s">
        <v>524</v>
      </c>
      <c r="H3" s="340" t="s">
        <v>53</v>
      </c>
      <c r="I3" s="339" t="s">
        <v>410</v>
      </c>
      <c r="J3" s="341" t="s">
        <v>153</v>
      </c>
    </row>
    <row r="4" spans="1:10" ht="23.25" customHeight="1" thickTop="1">
      <c r="A4" s="573" t="s">
        <v>149</v>
      </c>
      <c r="B4" s="574">
        <v>27.6</v>
      </c>
      <c r="C4" s="575">
        <v>11.4</v>
      </c>
      <c r="D4" s="576">
        <v>39</v>
      </c>
      <c r="E4" s="577">
        <v>2.9</v>
      </c>
      <c r="F4" s="577" t="s">
        <v>116</v>
      </c>
      <c r="G4" s="577">
        <v>4.8</v>
      </c>
      <c r="H4" s="575">
        <v>10.6</v>
      </c>
      <c r="I4" s="576">
        <v>18.3</v>
      </c>
      <c r="J4" s="578">
        <v>57.3</v>
      </c>
    </row>
    <row r="5" spans="1:10" ht="23.25" customHeight="1">
      <c r="A5" s="579" t="s">
        <v>150</v>
      </c>
      <c r="B5" s="580">
        <v>38.700000000000003</v>
      </c>
      <c r="C5" s="581">
        <v>39.1</v>
      </c>
      <c r="D5" s="582">
        <v>77.8</v>
      </c>
      <c r="E5" s="583">
        <v>48.4</v>
      </c>
      <c r="F5" s="583">
        <v>31.1</v>
      </c>
      <c r="G5" s="583" t="s">
        <v>116</v>
      </c>
      <c r="H5" s="581">
        <v>13.7</v>
      </c>
      <c r="I5" s="582">
        <v>93.2</v>
      </c>
      <c r="J5" s="584">
        <v>171</v>
      </c>
    </row>
    <row r="6" spans="1:10" ht="23.25" customHeight="1">
      <c r="A6" s="579" t="s">
        <v>298</v>
      </c>
      <c r="B6" s="580">
        <v>3.1</v>
      </c>
      <c r="C6" s="581" t="s">
        <v>116</v>
      </c>
      <c r="D6" s="582">
        <v>3.1</v>
      </c>
      <c r="E6" s="585" t="s">
        <v>116</v>
      </c>
      <c r="F6" s="585" t="s">
        <v>116</v>
      </c>
      <c r="G6" s="585">
        <v>31.6</v>
      </c>
      <c r="H6" s="581">
        <v>0.5</v>
      </c>
      <c r="I6" s="582">
        <v>32.1</v>
      </c>
      <c r="J6" s="584">
        <v>35.200000000000003</v>
      </c>
    </row>
    <row r="7" spans="1:10" ht="23.25" customHeight="1" thickBot="1">
      <c r="A7" s="586" t="s">
        <v>441</v>
      </c>
      <c r="B7" s="587">
        <v>3.6</v>
      </c>
      <c r="C7" s="588">
        <v>1.3</v>
      </c>
      <c r="D7" s="589">
        <v>4.9000000000000004</v>
      </c>
      <c r="E7" s="590" t="s">
        <v>116</v>
      </c>
      <c r="F7" s="590" t="s">
        <v>116</v>
      </c>
      <c r="G7" s="590" t="s">
        <v>116</v>
      </c>
      <c r="H7" s="588">
        <v>0.4</v>
      </c>
      <c r="I7" s="589">
        <v>0.4</v>
      </c>
      <c r="J7" s="591">
        <v>5.3</v>
      </c>
    </row>
    <row r="8" spans="1:10" ht="23.25" customHeight="1" thickBot="1">
      <c r="A8" s="592" t="s">
        <v>133</v>
      </c>
      <c r="B8" s="593">
        <v>73</v>
      </c>
      <c r="C8" s="594">
        <v>51.8</v>
      </c>
      <c r="D8" s="595">
        <v>124.8</v>
      </c>
      <c r="E8" s="593">
        <v>51.3</v>
      </c>
      <c r="F8" s="596">
        <v>31.1</v>
      </c>
      <c r="G8" s="596">
        <v>36.4</v>
      </c>
      <c r="H8" s="594">
        <v>25.2</v>
      </c>
      <c r="I8" s="595">
        <v>144</v>
      </c>
      <c r="J8" s="595">
        <v>268.8</v>
      </c>
    </row>
    <row r="9" spans="1:10" s="109" customFormat="1" ht="18.75">
      <c r="A9" s="162"/>
      <c r="B9" s="307"/>
      <c r="C9" s="307"/>
      <c r="D9" s="307"/>
      <c r="E9" s="344"/>
      <c r="F9" s="344"/>
      <c r="G9" s="345"/>
      <c r="H9" s="346"/>
      <c r="I9" s="347"/>
      <c r="J9" s="347"/>
    </row>
    <row r="10" spans="1:10" ht="17.25" thickBot="1">
      <c r="E10" s="309"/>
      <c r="F10" s="309"/>
      <c r="G10" s="309"/>
      <c r="H10" s="309"/>
      <c r="I10" s="109"/>
      <c r="J10" s="109"/>
    </row>
    <row r="11" spans="1:10" ht="53.25" customHeight="1" thickTop="1" thickBot="1">
      <c r="A11" s="597" t="s">
        <v>564</v>
      </c>
      <c r="B11" s="104" t="s">
        <v>48</v>
      </c>
      <c r="C11" s="104" t="s">
        <v>605</v>
      </c>
      <c r="D11" s="104" t="s">
        <v>409</v>
      </c>
      <c r="E11" s="104" t="s">
        <v>139</v>
      </c>
      <c r="F11" s="104" t="s">
        <v>606</v>
      </c>
      <c r="G11" s="104" t="s">
        <v>607</v>
      </c>
      <c r="H11" s="165" t="s">
        <v>608</v>
      </c>
      <c r="I11" s="104" t="s">
        <v>410</v>
      </c>
      <c r="J11" s="166" t="s">
        <v>153</v>
      </c>
    </row>
    <row r="12" spans="1:10" ht="23.25" customHeight="1" thickTop="1">
      <c r="A12" s="573" t="s">
        <v>149</v>
      </c>
      <c r="B12" s="574">
        <v>34.1</v>
      </c>
      <c r="C12" s="575">
        <v>13.1</v>
      </c>
      <c r="D12" s="576">
        <v>47.2</v>
      </c>
      <c r="E12" s="574">
        <v>3.3</v>
      </c>
      <c r="F12" s="577" t="s">
        <v>116</v>
      </c>
      <c r="G12" s="577">
        <v>5.8</v>
      </c>
      <c r="H12" s="575">
        <v>12.9</v>
      </c>
      <c r="I12" s="576">
        <v>22</v>
      </c>
      <c r="J12" s="578">
        <v>69.2</v>
      </c>
    </row>
    <row r="13" spans="1:10" ht="23.25" customHeight="1">
      <c r="A13" s="579" t="s">
        <v>150</v>
      </c>
      <c r="B13" s="580">
        <v>56.3</v>
      </c>
      <c r="C13" s="581">
        <v>45</v>
      </c>
      <c r="D13" s="582">
        <v>101.3</v>
      </c>
      <c r="E13" s="580">
        <v>42.5</v>
      </c>
      <c r="F13" s="585">
        <v>33.5</v>
      </c>
      <c r="G13" s="583" t="s">
        <v>116</v>
      </c>
      <c r="H13" s="581">
        <v>14.9</v>
      </c>
      <c r="I13" s="582">
        <v>90.9</v>
      </c>
      <c r="J13" s="584">
        <v>192.2</v>
      </c>
    </row>
    <row r="14" spans="1:10" ht="23.25" customHeight="1">
      <c r="A14" s="579" t="s">
        <v>298</v>
      </c>
      <c r="B14" s="580">
        <v>3.4</v>
      </c>
      <c r="C14" s="581" t="s">
        <v>116</v>
      </c>
      <c r="D14" s="582">
        <v>3.4</v>
      </c>
      <c r="E14" s="580" t="s">
        <v>116</v>
      </c>
      <c r="F14" s="583" t="s">
        <v>116</v>
      </c>
      <c r="G14" s="585">
        <v>38.5</v>
      </c>
      <c r="H14" s="581">
        <v>0.6</v>
      </c>
      <c r="I14" s="582">
        <v>39.1</v>
      </c>
      <c r="J14" s="584">
        <v>42.5</v>
      </c>
    </row>
    <row r="15" spans="1:10" ht="23.25" customHeight="1" thickBot="1">
      <c r="A15" s="586" t="s">
        <v>441</v>
      </c>
      <c r="B15" s="587">
        <v>4.5999999999999996</v>
      </c>
      <c r="C15" s="588">
        <v>1.3</v>
      </c>
      <c r="D15" s="589">
        <v>5.9</v>
      </c>
      <c r="E15" s="587" t="s">
        <v>116</v>
      </c>
      <c r="F15" s="590" t="s">
        <v>116</v>
      </c>
      <c r="G15" s="590" t="s">
        <v>116</v>
      </c>
      <c r="H15" s="588">
        <v>0.6</v>
      </c>
      <c r="I15" s="589">
        <v>0.6</v>
      </c>
      <c r="J15" s="591">
        <v>6.5</v>
      </c>
    </row>
    <row r="16" spans="1:10" ht="23.25" customHeight="1" thickBot="1">
      <c r="A16" s="592" t="s">
        <v>133</v>
      </c>
      <c r="B16" s="593">
        <v>98.4</v>
      </c>
      <c r="C16" s="594">
        <v>59.4</v>
      </c>
      <c r="D16" s="595">
        <v>157.80000000000001</v>
      </c>
      <c r="E16" s="593">
        <v>45.8</v>
      </c>
      <c r="F16" s="596">
        <v>33.5</v>
      </c>
      <c r="G16" s="596">
        <v>44.3</v>
      </c>
      <c r="H16" s="594">
        <v>29</v>
      </c>
      <c r="I16" s="595">
        <v>152.6</v>
      </c>
      <c r="J16" s="595">
        <v>310.39999999999998</v>
      </c>
    </row>
    <row r="17" spans="1:10" s="109" customFormat="1" ht="18.75">
      <c r="A17" s="162"/>
      <c r="B17" s="307"/>
      <c r="C17" s="307"/>
      <c r="D17" s="307"/>
      <c r="E17" s="308"/>
      <c r="F17" s="308"/>
      <c r="G17" s="310"/>
      <c r="H17" s="311"/>
      <c r="I17" s="299"/>
      <c r="J17" s="299"/>
    </row>
    <row r="18" spans="1:10" ht="17.25" thickBot="1">
      <c r="E18" s="309"/>
      <c r="F18" s="309"/>
      <c r="G18" s="309"/>
      <c r="H18" s="309"/>
      <c r="I18" s="109"/>
      <c r="J18" s="109"/>
    </row>
    <row r="19" spans="1:10" ht="53.25" customHeight="1" thickTop="1" thickBot="1">
      <c r="A19" s="161" t="s">
        <v>367</v>
      </c>
      <c r="B19" s="104" t="s">
        <v>48</v>
      </c>
      <c r="C19" s="104" t="s">
        <v>239</v>
      </c>
      <c r="D19" s="104" t="s">
        <v>409</v>
      </c>
      <c r="E19" s="104" t="s">
        <v>139</v>
      </c>
      <c r="F19" s="104" t="s">
        <v>609</v>
      </c>
      <c r="G19" s="104" t="s">
        <v>607</v>
      </c>
      <c r="H19" s="165" t="s">
        <v>608</v>
      </c>
      <c r="I19" s="104" t="s">
        <v>410</v>
      </c>
      <c r="J19" s="166" t="s">
        <v>153</v>
      </c>
    </row>
    <row r="20" spans="1:10" ht="23.25" customHeight="1" thickTop="1">
      <c r="A20" s="573" t="s">
        <v>149</v>
      </c>
      <c r="B20" s="574">
        <v>38.700000000000003</v>
      </c>
      <c r="C20" s="575">
        <v>13.8</v>
      </c>
      <c r="D20" s="576">
        <v>52.5</v>
      </c>
      <c r="E20" s="574">
        <v>3.2</v>
      </c>
      <c r="F20" s="577" t="s">
        <v>116</v>
      </c>
      <c r="G20" s="577">
        <v>6.5</v>
      </c>
      <c r="H20" s="575">
        <v>13.7</v>
      </c>
      <c r="I20" s="576">
        <v>23.4</v>
      </c>
      <c r="J20" s="578">
        <v>75.900000000000006</v>
      </c>
    </row>
    <row r="21" spans="1:10" ht="23.25" customHeight="1">
      <c r="A21" s="579" t="s">
        <v>150</v>
      </c>
      <c r="B21" s="580">
        <v>55.2</v>
      </c>
      <c r="C21" s="581">
        <v>45.7</v>
      </c>
      <c r="D21" s="582">
        <v>100.9</v>
      </c>
      <c r="E21" s="580">
        <v>40.5</v>
      </c>
      <c r="F21" s="585">
        <v>59.3</v>
      </c>
      <c r="G21" s="585" t="s">
        <v>116</v>
      </c>
      <c r="H21" s="581">
        <v>12.6</v>
      </c>
      <c r="I21" s="582">
        <v>112.4</v>
      </c>
      <c r="J21" s="584">
        <v>213.3</v>
      </c>
    </row>
    <row r="22" spans="1:10" ht="23.25" customHeight="1">
      <c r="A22" s="579" t="s">
        <v>298</v>
      </c>
      <c r="B22" s="580">
        <v>2.4</v>
      </c>
      <c r="C22" s="581" t="s">
        <v>116</v>
      </c>
      <c r="D22" s="582">
        <v>2.4</v>
      </c>
      <c r="E22" s="580" t="s">
        <v>116</v>
      </c>
      <c r="F22" s="585" t="s">
        <v>116</v>
      </c>
      <c r="G22" s="585">
        <v>38.299999999999997</v>
      </c>
      <c r="H22" s="581">
        <v>0.7</v>
      </c>
      <c r="I22" s="582">
        <v>39</v>
      </c>
      <c r="J22" s="584">
        <v>41.4</v>
      </c>
    </row>
    <row r="23" spans="1:10" ht="23.25" customHeight="1" thickBot="1">
      <c r="A23" s="586" t="s">
        <v>441</v>
      </c>
      <c r="B23" s="587">
        <v>4.5999999999999996</v>
      </c>
      <c r="C23" s="588">
        <v>1.9</v>
      </c>
      <c r="D23" s="589">
        <v>6.5</v>
      </c>
      <c r="E23" s="587" t="s">
        <v>116</v>
      </c>
      <c r="F23" s="590" t="s">
        <v>116</v>
      </c>
      <c r="G23" s="590" t="s">
        <v>116</v>
      </c>
      <c r="H23" s="588">
        <v>0.6</v>
      </c>
      <c r="I23" s="589">
        <v>0.6</v>
      </c>
      <c r="J23" s="591">
        <v>7.1</v>
      </c>
    </row>
    <row r="24" spans="1:10" ht="23.25" customHeight="1" thickBot="1">
      <c r="A24" s="592" t="s">
        <v>133</v>
      </c>
      <c r="B24" s="598">
        <v>100.9</v>
      </c>
      <c r="C24" s="599">
        <v>61.4</v>
      </c>
      <c r="D24" s="595">
        <v>162.30000000000001</v>
      </c>
      <c r="E24" s="598">
        <v>43.7</v>
      </c>
      <c r="F24" s="600">
        <v>59.3</v>
      </c>
      <c r="G24" s="600">
        <v>44.8</v>
      </c>
      <c r="H24" s="599">
        <v>27.6</v>
      </c>
      <c r="I24" s="595">
        <v>175.4</v>
      </c>
      <c r="J24" s="595">
        <v>337.7</v>
      </c>
    </row>
    <row r="25" spans="1:10" s="109" customFormat="1" ht="18.75">
      <c r="A25" s="162"/>
      <c r="B25" s="163"/>
      <c r="C25" s="163"/>
      <c r="D25" s="163"/>
      <c r="E25" s="163"/>
      <c r="F25" s="163"/>
      <c r="G25" s="163"/>
      <c r="H25" s="163"/>
      <c r="I25" s="163"/>
      <c r="J25" s="164"/>
    </row>
    <row r="26" spans="1:10" s="109" customFormat="1" ht="18.75">
      <c r="A26" s="55" t="s">
        <v>20</v>
      </c>
      <c r="B26" s="601"/>
      <c r="C26" s="601"/>
      <c r="D26" s="601"/>
      <c r="E26" s="601"/>
      <c r="F26" s="601"/>
      <c r="G26" s="601"/>
      <c r="H26" s="601"/>
      <c r="I26" s="601"/>
      <c r="J26" s="164"/>
    </row>
    <row r="27" spans="1:10" s="109" customFormat="1" ht="15.75" customHeight="1">
      <c r="A27" s="858" t="s">
        <v>388</v>
      </c>
      <c r="B27" s="858"/>
      <c r="C27" s="858"/>
      <c r="D27" s="858"/>
      <c r="E27" s="858"/>
      <c r="F27" s="858"/>
      <c r="G27" s="858"/>
      <c r="H27" s="858"/>
      <c r="I27" s="858"/>
      <c r="J27" s="858"/>
    </row>
    <row r="28" spans="1:10" s="109" customFormat="1">
      <c r="A28" s="858" t="s">
        <v>550</v>
      </c>
      <c r="B28" s="858"/>
      <c r="C28" s="858"/>
      <c r="D28" s="858"/>
      <c r="E28" s="858"/>
      <c r="F28" s="858"/>
      <c r="G28" s="858"/>
      <c r="H28" s="858"/>
      <c r="I28" s="858"/>
      <c r="J28" s="858"/>
    </row>
    <row r="29" spans="1:10" s="109" customFormat="1">
      <c r="A29" s="858" t="s">
        <v>707</v>
      </c>
      <c r="B29" s="858"/>
      <c r="C29" s="858"/>
      <c r="D29" s="858"/>
      <c r="E29" s="858"/>
      <c r="F29" s="858"/>
      <c r="G29" s="858"/>
      <c r="H29" s="858"/>
      <c r="I29" s="858"/>
      <c r="J29" s="858"/>
    </row>
    <row r="30" spans="1:10" s="109" customFormat="1">
      <c r="A30" s="858" t="s">
        <v>621</v>
      </c>
      <c r="B30" s="858"/>
      <c r="C30" s="858"/>
      <c r="D30" s="858"/>
      <c r="E30" s="858"/>
      <c r="F30" s="858"/>
      <c r="G30" s="858"/>
      <c r="H30" s="858"/>
      <c r="I30" s="858"/>
      <c r="J30" s="858"/>
    </row>
    <row r="31" spans="1:10" s="109" customFormat="1">
      <c r="A31" s="858" t="s">
        <v>551</v>
      </c>
      <c r="B31" s="858"/>
      <c r="C31" s="858"/>
      <c r="D31" s="858"/>
      <c r="E31" s="858"/>
      <c r="F31" s="858"/>
      <c r="G31" s="858"/>
      <c r="H31" s="858"/>
      <c r="I31" s="858"/>
      <c r="J31" s="858"/>
    </row>
  </sheetData>
  <mergeCells count="5">
    <mergeCell ref="A31:J31"/>
    <mergeCell ref="A27:J27"/>
    <mergeCell ref="A28:J28"/>
    <mergeCell ref="A29:J29"/>
    <mergeCell ref="A30:J30"/>
  </mergeCells>
  <conditionalFormatting sqref="I17">
    <cfRule type="containsText" dxfId="11" priority="11" operator="containsText" text="True">
      <formula>NOT(ISERROR(SEARCH("True",I17)))</formula>
    </cfRule>
    <cfRule type="containsText" dxfId="10" priority="12" operator="containsText" text="False">
      <formula>NOT(ISERROR(SEARCH("False",I17)))</formula>
    </cfRule>
  </conditionalFormatting>
  <conditionalFormatting sqref="J17">
    <cfRule type="containsText" dxfId="9" priority="9" operator="containsText" text="True">
      <formula>NOT(ISERROR(SEARCH("True",J17)))</formula>
    </cfRule>
    <cfRule type="containsText" dxfId="8" priority="10" operator="containsText" text="False">
      <formula>NOT(ISERROR(SEARCH("False",J17)))</formula>
    </cfRule>
  </conditionalFormatting>
  <conditionalFormatting sqref="I9">
    <cfRule type="containsText" dxfId="7" priority="5" operator="containsText" text="True">
      <formula>NOT(ISERROR(SEARCH("True",I9)))</formula>
    </cfRule>
    <cfRule type="containsText" dxfId="6" priority="6" operator="containsText" text="False">
      <formula>NOT(ISERROR(SEARCH("False",I9)))</formula>
    </cfRule>
  </conditionalFormatting>
  <conditionalFormatting sqref="J9">
    <cfRule type="containsText" dxfId="5" priority="3" operator="containsText" text="True">
      <formula>NOT(ISERROR(SEARCH("True",J9)))</formula>
    </cfRule>
    <cfRule type="containsText" dxfId="4" priority="4" operator="containsText" text="False">
      <formula>NOT(ISERROR(SEARCH("False",J9)))</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7"/>
  <sheetViews>
    <sheetView workbookViewId="0">
      <selection activeCell="F15" sqref="F15"/>
    </sheetView>
  </sheetViews>
  <sheetFormatPr defaultRowHeight="16.5"/>
  <cols>
    <col min="1" max="1" width="9.140625" style="2"/>
    <col min="2" max="2" width="66.85546875" style="25" customWidth="1"/>
    <col min="3" max="3" width="3.28515625" style="2" customWidth="1"/>
    <col min="4" max="6" width="13.140625" style="2" customWidth="1"/>
    <col min="7" max="8" width="10.7109375" style="2" customWidth="1"/>
    <col min="9" max="16384" width="9.140625" style="2"/>
  </cols>
  <sheetData>
    <row r="1" spans="1:7" ht="21" customHeight="1">
      <c r="A1" s="24" t="s">
        <v>437</v>
      </c>
    </row>
    <row r="2" spans="1:7" ht="17.25" thickBot="1">
      <c r="D2" s="35" t="s">
        <v>19</v>
      </c>
    </row>
    <row r="3" spans="1:7" ht="32.25" customHeight="1" thickTop="1" thickBot="1">
      <c r="B3" s="40"/>
      <c r="D3" s="22">
        <v>2018</v>
      </c>
      <c r="E3" s="22">
        <v>2019</v>
      </c>
      <c r="F3" s="22" t="s">
        <v>6</v>
      </c>
    </row>
    <row r="4" spans="1:7" ht="20.25" customHeight="1" thickTop="1" thickBot="1">
      <c r="B4" s="167" t="s">
        <v>306</v>
      </c>
    </row>
    <row r="5" spans="1:7" ht="20.25" customHeight="1" thickTop="1">
      <c r="B5" s="168" t="s">
        <v>51</v>
      </c>
      <c r="D5" s="81">
        <v>250</v>
      </c>
      <c r="E5" s="81">
        <v>235</v>
      </c>
      <c r="F5" s="81">
        <v>236</v>
      </c>
    </row>
    <row r="6" spans="1:7" ht="20.25" customHeight="1">
      <c r="B6" s="169" t="s">
        <v>139</v>
      </c>
      <c r="D6" s="170">
        <v>129</v>
      </c>
      <c r="E6" s="170">
        <v>155</v>
      </c>
      <c r="F6" s="170">
        <v>67</v>
      </c>
    </row>
    <row r="7" spans="1:7" ht="20.25" customHeight="1">
      <c r="B7" s="169" t="s">
        <v>178</v>
      </c>
      <c r="D7" s="170">
        <v>38</v>
      </c>
      <c r="E7" s="170">
        <v>28</v>
      </c>
      <c r="F7" s="170">
        <v>14</v>
      </c>
    </row>
    <row r="8" spans="1:7" ht="20.25" customHeight="1">
      <c r="B8" s="169" t="s">
        <v>141</v>
      </c>
      <c r="D8" s="170">
        <v>58</v>
      </c>
      <c r="E8" s="170">
        <v>31</v>
      </c>
      <c r="F8" s="170">
        <v>12</v>
      </c>
    </row>
    <row r="9" spans="1:7" ht="20.25" customHeight="1">
      <c r="B9" s="169" t="s">
        <v>610</v>
      </c>
      <c r="D9" s="170" t="s">
        <v>8</v>
      </c>
      <c r="E9" s="170">
        <v>8</v>
      </c>
      <c r="F9" s="170">
        <v>15</v>
      </c>
    </row>
    <row r="10" spans="1:7" ht="20.25" customHeight="1">
      <c r="B10" s="80" t="s">
        <v>52</v>
      </c>
      <c r="D10" s="86">
        <v>225</v>
      </c>
      <c r="E10" s="86">
        <v>214</v>
      </c>
      <c r="F10" s="86">
        <v>108</v>
      </c>
      <c r="G10" s="18"/>
    </row>
    <row r="11" spans="1:7" ht="20.25" customHeight="1" thickBot="1">
      <c r="B11" s="93" t="s">
        <v>53</v>
      </c>
      <c r="D11" s="87">
        <v>55</v>
      </c>
      <c r="E11" s="87">
        <v>26</v>
      </c>
      <c r="F11" s="87">
        <v>14</v>
      </c>
    </row>
    <row r="12" spans="1:7" ht="20.25" customHeight="1" thickTop="1" thickBot="1">
      <c r="B12" s="89" t="s">
        <v>305</v>
      </c>
      <c r="D12" s="90">
        <v>530</v>
      </c>
      <c r="E12" s="90">
        <v>475</v>
      </c>
      <c r="F12" s="90">
        <v>358</v>
      </c>
    </row>
    <row r="13" spans="1:7" ht="17.25" thickTop="1"/>
    <row r="15" spans="1:7" ht="20.25" customHeight="1" thickBot="1">
      <c r="B15" s="167" t="s">
        <v>181</v>
      </c>
      <c r="D15" s="18"/>
      <c r="G15" s="18"/>
    </row>
    <row r="16" spans="1:7" ht="21" customHeight="1" thickTop="1" thickBot="1">
      <c r="B16" s="10" t="s">
        <v>139</v>
      </c>
      <c r="D16" s="171">
        <v>84</v>
      </c>
      <c r="E16" s="171">
        <v>125</v>
      </c>
      <c r="F16" s="171">
        <v>39</v>
      </c>
    </row>
    <row r="17" spans="1:6" ht="21" customHeight="1" thickBot="1">
      <c r="B17" s="20" t="s">
        <v>178</v>
      </c>
      <c r="C17" s="109"/>
      <c r="D17" s="172">
        <v>14</v>
      </c>
      <c r="E17" s="172">
        <v>11</v>
      </c>
      <c r="F17" s="172">
        <v>9</v>
      </c>
    </row>
    <row r="18" spans="1:6" ht="21" customHeight="1" thickBot="1">
      <c r="B18" s="20" t="s">
        <v>141</v>
      </c>
      <c r="C18" s="109"/>
      <c r="D18" s="172">
        <v>39</v>
      </c>
      <c r="E18" s="172">
        <v>17</v>
      </c>
      <c r="F18" s="172">
        <v>5</v>
      </c>
    </row>
    <row r="19" spans="1:6" ht="21" customHeight="1" thickBot="1">
      <c r="B19" s="10" t="s">
        <v>611</v>
      </c>
      <c r="D19" s="171" t="s">
        <v>8</v>
      </c>
      <c r="E19" s="171" t="s">
        <v>8</v>
      </c>
      <c r="F19" s="171">
        <v>14</v>
      </c>
    </row>
    <row r="20" spans="1:6" s="94" customFormat="1" ht="21" customHeight="1" thickBot="1">
      <c r="B20" s="146" t="s">
        <v>152</v>
      </c>
      <c r="D20" s="173">
        <v>137</v>
      </c>
      <c r="E20" s="173">
        <v>153</v>
      </c>
      <c r="F20" s="173">
        <v>67</v>
      </c>
    </row>
    <row r="21" spans="1:6" ht="17.25" thickBot="1">
      <c r="D21" s="174"/>
      <c r="E21" s="174"/>
      <c r="F21" s="174"/>
    </row>
    <row r="22" spans="1:6" s="94" customFormat="1" ht="21" customHeight="1" thickBot="1">
      <c r="B22" s="146" t="s">
        <v>182</v>
      </c>
      <c r="D22" s="173">
        <v>17</v>
      </c>
      <c r="E22" s="173">
        <v>5</v>
      </c>
      <c r="F22" s="173">
        <v>3</v>
      </c>
    </row>
    <row r="23" spans="1:6">
      <c r="A23" s="55"/>
    </row>
    <row r="24" spans="1:6">
      <c r="A24" s="55" t="s">
        <v>20</v>
      </c>
    </row>
    <row r="25" spans="1:6">
      <c r="A25" s="21" t="s">
        <v>393</v>
      </c>
    </row>
    <row r="26" spans="1:6">
      <c r="A26" s="21" t="s">
        <v>394</v>
      </c>
    </row>
    <row r="27" spans="1:6">
      <c r="A27" s="55"/>
    </row>
    <row r="28" spans="1:6" ht="17.25" thickBot="1"/>
    <row r="29" spans="1:6" ht="29.25" customHeight="1" thickTop="1" thickBot="1">
      <c r="A29" s="24" t="s">
        <v>184</v>
      </c>
      <c r="B29" s="40"/>
      <c r="D29" s="22">
        <v>2018</v>
      </c>
      <c r="E29" s="22">
        <v>2019</v>
      </c>
      <c r="F29" s="22" t="s">
        <v>6</v>
      </c>
    </row>
    <row r="30" spans="1:6" ht="18" thickTop="1" thickBot="1"/>
    <row r="31" spans="1:6" ht="21" customHeight="1" thickBot="1">
      <c r="B31" s="10" t="s">
        <v>185</v>
      </c>
      <c r="D31" s="171">
        <v>798</v>
      </c>
      <c r="E31" s="171">
        <v>1131</v>
      </c>
      <c r="F31" s="171">
        <v>1089</v>
      </c>
    </row>
    <row r="32" spans="1:6" ht="21" customHeight="1" thickBot="1">
      <c r="B32" s="10" t="s">
        <v>193</v>
      </c>
      <c r="D32" s="171">
        <v>101</v>
      </c>
      <c r="E32" s="171">
        <v>98</v>
      </c>
      <c r="F32" s="171">
        <v>90</v>
      </c>
    </row>
    <row r="33" spans="2:6" ht="21" customHeight="1" thickBot="1">
      <c r="B33" s="10" t="s">
        <v>186</v>
      </c>
      <c r="D33" s="175">
        <v>0.13</v>
      </c>
      <c r="E33" s="175">
        <v>0.09</v>
      </c>
      <c r="F33" s="175">
        <v>0.08</v>
      </c>
    </row>
    <row r="34" spans="2:6" ht="21" customHeight="1" thickBot="1">
      <c r="B34" s="10" t="s">
        <v>189</v>
      </c>
      <c r="D34" s="150">
        <v>2.5</v>
      </c>
      <c r="E34" s="150">
        <v>2.4</v>
      </c>
      <c r="F34" s="150">
        <v>2.6</v>
      </c>
    </row>
    <row r="35" spans="2:6" ht="21" customHeight="1" thickBot="1">
      <c r="B35" s="10" t="s">
        <v>190</v>
      </c>
      <c r="D35" s="171">
        <v>3</v>
      </c>
      <c r="E35" s="171">
        <v>4</v>
      </c>
      <c r="F35" s="171">
        <v>3</v>
      </c>
    </row>
    <row r="36" spans="2:6" ht="21" customHeight="1" thickBot="1">
      <c r="B36" s="10" t="s">
        <v>187</v>
      </c>
      <c r="D36" s="171" t="s">
        <v>191</v>
      </c>
      <c r="E36" s="171" t="s">
        <v>192</v>
      </c>
      <c r="F36" s="171" t="s">
        <v>194</v>
      </c>
    </row>
    <row r="37" spans="2:6" ht="21" customHeight="1" thickBot="1">
      <c r="B37" s="10" t="s">
        <v>188</v>
      </c>
      <c r="D37" s="171" t="s">
        <v>345</v>
      </c>
      <c r="E37" s="171" t="s">
        <v>346</v>
      </c>
      <c r="F37" s="171" t="s">
        <v>192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48"/>
  <sheetViews>
    <sheetView zoomScaleNormal="100" workbookViewId="0">
      <selection activeCell="B41" sqref="B41"/>
    </sheetView>
  </sheetViews>
  <sheetFormatPr defaultRowHeight="16.5"/>
  <cols>
    <col min="1" max="1" width="41.42578125" style="2" customWidth="1"/>
    <col min="2" max="11" width="14.140625" style="2" customWidth="1"/>
    <col min="12" max="15" width="14" style="2" customWidth="1"/>
    <col min="16" max="16384" width="9.140625" style="2"/>
  </cols>
  <sheetData>
    <row r="1" spans="1:15" ht="20.25">
      <c r="A1" s="1" t="s">
        <v>9</v>
      </c>
    </row>
    <row r="2" spans="1:15" ht="17.25" thickBot="1">
      <c r="L2" s="4"/>
    </row>
    <row r="3" spans="1:15" s="5" customFormat="1" ht="33.75" customHeight="1" thickTop="1" thickBot="1">
      <c r="B3" s="22">
        <v>2010</v>
      </c>
      <c r="C3" s="22">
        <v>2011</v>
      </c>
      <c r="D3" s="22">
        <v>2012</v>
      </c>
      <c r="E3" s="22">
        <v>2013</v>
      </c>
      <c r="F3" s="22">
        <v>2014</v>
      </c>
      <c r="G3" s="22">
        <v>2015</v>
      </c>
      <c r="H3" s="22">
        <v>2016</v>
      </c>
      <c r="I3" s="22">
        <v>2017</v>
      </c>
      <c r="J3" s="22">
        <v>2018</v>
      </c>
      <c r="K3" s="22">
        <v>2019</v>
      </c>
      <c r="L3" s="23">
        <v>2020</v>
      </c>
      <c r="M3" s="23">
        <v>2021</v>
      </c>
      <c r="N3" s="834" t="s">
        <v>647</v>
      </c>
      <c r="O3" s="337" t="s">
        <v>645</v>
      </c>
    </row>
    <row r="4" spans="1:15" ht="15" customHeight="1" thickTop="1" thickBot="1">
      <c r="A4" s="383" t="s">
        <v>5</v>
      </c>
      <c r="B4" s="384"/>
      <c r="C4" s="384"/>
      <c r="D4" s="384"/>
      <c r="E4" s="384"/>
      <c r="F4" s="6"/>
      <c r="G4" s="6"/>
      <c r="H4" s="6"/>
      <c r="I4" s="6"/>
      <c r="J4" s="6"/>
      <c r="K4" s="7"/>
      <c r="L4" s="8"/>
      <c r="M4" s="9"/>
      <c r="N4" s="9"/>
      <c r="O4" s="9"/>
    </row>
    <row r="5" spans="1:15" ht="15" customHeight="1" thickBot="1">
      <c r="A5" s="385" t="s">
        <v>443</v>
      </c>
      <c r="B5" s="386">
        <v>734</v>
      </c>
      <c r="C5" s="386">
        <v>810</v>
      </c>
      <c r="D5" s="386">
        <v>690</v>
      </c>
      <c r="E5" s="386">
        <v>817</v>
      </c>
      <c r="F5" s="386">
        <v>567</v>
      </c>
      <c r="G5" s="386">
        <v>225</v>
      </c>
      <c r="H5" s="386">
        <v>486</v>
      </c>
      <c r="I5" s="386">
        <v>653</v>
      </c>
      <c r="J5" s="386">
        <v>664</v>
      </c>
      <c r="K5" s="386">
        <v>707</v>
      </c>
      <c r="L5" s="387" t="s">
        <v>527</v>
      </c>
      <c r="M5" s="388">
        <v>1.7</v>
      </c>
      <c r="N5" s="386">
        <v>872</v>
      </c>
      <c r="O5" s="386">
        <v>950</v>
      </c>
    </row>
    <row r="6" spans="1:15" ht="15" customHeight="1" thickBot="1">
      <c r="A6" s="6" t="s">
        <v>7</v>
      </c>
      <c r="B6" s="11"/>
      <c r="C6" s="11"/>
      <c r="D6" s="11"/>
      <c r="E6" s="11"/>
      <c r="F6" s="11"/>
      <c r="G6" s="11"/>
      <c r="H6" s="11"/>
      <c r="I6" s="11"/>
      <c r="J6" s="11"/>
      <c r="K6" s="12"/>
      <c r="L6" s="13"/>
      <c r="M6" s="293"/>
      <c r="N6" s="389"/>
      <c r="O6" s="389"/>
    </row>
    <row r="7" spans="1:15" ht="15" customHeight="1" thickBot="1">
      <c r="A7" s="385" t="s">
        <v>444</v>
      </c>
      <c r="B7" s="386">
        <v>492</v>
      </c>
      <c r="C7" s="386">
        <v>451</v>
      </c>
      <c r="D7" s="386">
        <v>481</v>
      </c>
      <c r="E7" s="386">
        <v>485</v>
      </c>
      <c r="F7" s="386">
        <v>387</v>
      </c>
      <c r="G7" s="386">
        <v>205</v>
      </c>
      <c r="H7" s="386">
        <v>221</v>
      </c>
      <c r="I7" s="386">
        <v>273</v>
      </c>
      <c r="J7" s="386">
        <v>427</v>
      </c>
      <c r="K7" s="386">
        <v>421</v>
      </c>
      <c r="L7" s="387">
        <v>0.8</v>
      </c>
      <c r="M7" s="388">
        <v>0.8</v>
      </c>
      <c r="N7" s="390"/>
      <c r="O7" s="390"/>
    </row>
    <row r="8" spans="1:15" ht="15" customHeight="1" thickBot="1">
      <c r="A8" s="385" t="s">
        <v>445</v>
      </c>
      <c r="B8" s="386">
        <v>242</v>
      </c>
      <c r="C8" s="386">
        <v>359</v>
      </c>
      <c r="D8" s="386">
        <v>209</v>
      </c>
      <c r="E8" s="386">
        <v>332</v>
      </c>
      <c r="F8" s="386">
        <v>180</v>
      </c>
      <c r="G8" s="386">
        <v>20</v>
      </c>
      <c r="H8" s="386">
        <v>265</v>
      </c>
      <c r="I8" s="386">
        <v>380</v>
      </c>
      <c r="J8" s="386">
        <v>237</v>
      </c>
      <c r="K8" s="386">
        <v>286</v>
      </c>
      <c r="L8" s="387">
        <v>0.9</v>
      </c>
      <c r="M8" s="388">
        <v>0.8</v>
      </c>
      <c r="N8" s="390"/>
      <c r="O8" s="390"/>
    </row>
    <row r="9" spans="1:15" ht="15" customHeight="1" thickBot="1">
      <c r="A9" s="385" t="s">
        <v>446</v>
      </c>
      <c r="B9" s="390"/>
      <c r="C9" s="390"/>
      <c r="D9" s="390"/>
      <c r="E9" s="390"/>
      <c r="F9" s="390"/>
      <c r="G9" s="390"/>
      <c r="H9" s="390"/>
      <c r="I9" s="390"/>
      <c r="J9" s="390"/>
      <c r="K9" s="390"/>
      <c r="L9" s="389" t="s">
        <v>116</v>
      </c>
      <c r="M9" s="387">
        <v>0.1</v>
      </c>
      <c r="N9" s="390"/>
      <c r="O9" s="390"/>
    </row>
    <row r="10" spans="1:15" ht="15" customHeight="1">
      <c r="A10" s="14"/>
      <c r="B10" s="15"/>
      <c r="K10" s="16"/>
      <c r="L10" s="16"/>
      <c r="M10" s="9"/>
      <c r="N10" s="9"/>
      <c r="O10" s="9"/>
    </row>
    <row r="11" spans="1:15" ht="15" customHeight="1" thickBot="1">
      <c r="A11" s="383" t="s">
        <v>405</v>
      </c>
      <c r="B11" s="17"/>
      <c r="K11" s="16"/>
      <c r="L11" s="16"/>
      <c r="M11" s="9"/>
      <c r="N11" s="9"/>
      <c r="O11" s="9"/>
    </row>
    <row r="12" spans="1:15" ht="24" customHeight="1" thickBot="1">
      <c r="A12" s="385" t="s">
        <v>449</v>
      </c>
      <c r="B12" s="391" t="s">
        <v>458</v>
      </c>
      <c r="C12" s="391" t="s">
        <v>459</v>
      </c>
      <c r="D12" s="391" t="s">
        <v>460</v>
      </c>
      <c r="E12" s="391" t="s">
        <v>461</v>
      </c>
      <c r="F12" s="391" t="s">
        <v>462</v>
      </c>
      <c r="G12" s="391" t="s">
        <v>463</v>
      </c>
      <c r="H12" s="391" t="s">
        <v>464</v>
      </c>
      <c r="I12" s="391" t="s">
        <v>8</v>
      </c>
      <c r="J12" s="391" t="s">
        <v>8</v>
      </c>
      <c r="K12" s="391" t="s">
        <v>460</v>
      </c>
      <c r="L12" s="389" t="s">
        <v>495</v>
      </c>
      <c r="M12" s="389" t="s">
        <v>495</v>
      </c>
      <c r="N12" s="389" t="s">
        <v>495</v>
      </c>
      <c r="O12" s="389" t="s">
        <v>579</v>
      </c>
    </row>
    <row r="13" spans="1:15" ht="15" customHeight="1" thickBot="1">
      <c r="A13" s="385" t="s">
        <v>559</v>
      </c>
      <c r="B13" s="391" t="s">
        <v>8</v>
      </c>
      <c r="C13" s="391" t="s">
        <v>8</v>
      </c>
      <c r="D13" s="391" t="s">
        <v>8</v>
      </c>
      <c r="E13" s="391" t="s">
        <v>8</v>
      </c>
      <c r="F13" s="391" t="s">
        <v>8</v>
      </c>
      <c r="G13" s="391" t="s">
        <v>8</v>
      </c>
      <c r="H13" s="391" t="s">
        <v>8</v>
      </c>
      <c r="I13" s="855" t="s">
        <v>558</v>
      </c>
      <c r="J13" s="856"/>
      <c r="K13" s="391" t="s">
        <v>8</v>
      </c>
      <c r="L13" s="391" t="s">
        <v>8</v>
      </c>
      <c r="M13" s="391" t="s">
        <v>8</v>
      </c>
      <c r="N13" s="833" t="s">
        <v>8</v>
      </c>
      <c r="O13" s="391" t="s">
        <v>8</v>
      </c>
    </row>
    <row r="14" spans="1:15">
      <c r="B14" s="6"/>
    </row>
    <row r="15" spans="1:15" ht="19.5" thickBot="1">
      <c r="A15" s="383" t="s">
        <v>406</v>
      </c>
      <c r="B15" s="383"/>
      <c r="D15" s="18"/>
    </row>
    <row r="16" spans="1:15" ht="15" customHeight="1" thickBot="1">
      <c r="A16" s="385" t="s">
        <v>27</v>
      </c>
      <c r="B16" s="391">
        <v>2.7</v>
      </c>
      <c r="C16" s="19"/>
    </row>
    <row r="17" spans="1:3" ht="15" customHeight="1" thickBot="1">
      <c r="A17" s="385" t="s">
        <v>26</v>
      </c>
      <c r="B17" s="391">
        <v>3.2</v>
      </c>
      <c r="C17" s="19" t="s">
        <v>19</v>
      </c>
    </row>
    <row r="18" spans="1:3" ht="15" customHeight="1" thickBot="1">
      <c r="A18" s="385" t="s">
        <v>24</v>
      </c>
      <c r="B18" s="391">
        <v>3.3</v>
      </c>
      <c r="C18" s="19" t="s">
        <v>19</v>
      </c>
    </row>
    <row r="19" spans="1:3" ht="15" customHeight="1" thickBot="1">
      <c r="A19" s="385" t="s">
        <v>25</v>
      </c>
      <c r="B19" s="391">
        <v>3.5</v>
      </c>
      <c r="C19" s="19" t="s">
        <v>19</v>
      </c>
    </row>
    <row r="20" spans="1:3" ht="15" customHeight="1" thickBot="1">
      <c r="A20" s="385" t="s">
        <v>23</v>
      </c>
      <c r="B20" s="391">
        <v>2.8</v>
      </c>
      <c r="C20" s="19" t="s">
        <v>19</v>
      </c>
    </row>
    <row r="21" spans="1:3" ht="15" customHeight="1" thickBot="1">
      <c r="A21" s="385" t="s">
        <v>14</v>
      </c>
      <c r="B21" s="392">
        <v>2</v>
      </c>
    </row>
    <row r="22" spans="1:3" ht="15" customHeight="1" thickBot="1">
      <c r="A22" s="385" t="s">
        <v>15</v>
      </c>
      <c r="B22" s="391">
        <v>2.8</v>
      </c>
      <c r="C22" s="19" t="s">
        <v>17</v>
      </c>
    </row>
    <row r="23" spans="1:3" ht="15" customHeight="1" thickBot="1">
      <c r="A23" s="385" t="s">
        <v>16</v>
      </c>
      <c r="B23" s="391">
        <v>2.5</v>
      </c>
    </row>
    <row r="24" spans="1:3" ht="15" customHeight="1" thickBot="1">
      <c r="A24" s="385" t="s">
        <v>10</v>
      </c>
      <c r="B24" s="391">
        <v>3.8</v>
      </c>
      <c r="C24" s="19" t="s">
        <v>18</v>
      </c>
    </row>
    <row r="25" spans="1:3" ht="15" customHeight="1" thickBot="1">
      <c r="A25" s="385" t="s">
        <v>11</v>
      </c>
      <c r="B25" s="391">
        <v>3.2</v>
      </c>
    </row>
    <row r="26" spans="1:3" ht="15" customHeight="1" thickBot="1">
      <c r="A26" s="385" t="s">
        <v>12</v>
      </c>
      <c r="B26" s="391">
        <v>5.9</v>
      </c>
      <c r="C26" s="19" t="s">
        <v>21</v>
      </c>
    </row>
    <row r="27" spans="1:3" ht="15" customHeight="1" thickBot="1">
      <c r="A27" s="393" t="s">
        <v>439</v>
      </c>
      <c r="B27" s="389">
        <v>6.8</v>
      </c>
      <c r="C27" s="19"/>
    </row>
    <row r="28" spans="1:3" ht="15" customHeight="1" thickBot="1">
      <c r="A28" s="385" t="s">
        <v>419</v>
      </c>
      <c r="B28" s="389">
        <v>4.4000000000000004</v>
      </c>
    </row>
    <row r="29" spans="1:3" ht="15" customHeight="1" thickBot="1">
      <c r="A29" s="385" t="s">
        <v>570</v>
      </c>
      <c r="B29" s="394">
        <v>4</v>
      </c>
    </row>
    <row r="30" spans="1:3" ht="15" customHeight="1">
      <c r="B30" s="6"/>
    </row>
    <row r="31" spans="1:3" ht="15" customHeight="1" thickBot="1">
      <c r="A31" s="383" t="s">
        <v>13</v>
      </c>
      <c r="B31" s="383"/>
    </row>
    <row r="32" spans="1:3" ht="15" customHeight="1" thickBot="1">
      <c r="A32" s="385" t="s">
        <v>348</v>
      </c>
      <c r="B32" s="392">
        <v>4.3000000000000007</v>
      </c>
      <c r="C32" s="19"/>
    </row>
    <row r="33" spans="1:3" ht="15" customHeight="1" thickBot="1">
      <c r="A33" s="385" t="s">
        <v>494</v>
      </c>
      <c r="B33" s="392">
        <v>9</v>
      </c>
      <c r="C33" s="19" t="s">
        <v>19</v>
      </c>
    </row>
    <row r="34" spans="1:3" ht="15" customHeight="1" thickBot="1">
      <c r="A34" s="385" t="s">
        <v>349</v>
      </c>
      <c r="B34" s="392">
        <v>5.2</v>
      </c>
    </row>
    <row r="35" spans="1:3" ht="15" customHeight="1" thickBot="1">
      <c r="A35" s="385" t="s">
        <v>350</v>
      </c>
      <c r="B35" s="392">
        <v>7.2</v>
      </c>
      <c r="C35" s="19" t="s">
        <v>17</v>
      </c>
    </row>
    <row r="36" spans="1:3" ht="15" customHeight="1" thickBot="1">
      <c r="A36" s="385" t="s">
        <v>351</v>
      </c>
      <c r="B36" s="392">
        <v>11.8</v>
      </c>
      <c r="C36" s="19" t="s">
        <v>18</v>
      </c>
    </row>
    <row r="37" spans="1:3" ht="15" customHeight="1" thickBot="1">
      <c r="A37" s="385" t="s">
        <v>352</v>
      </c>
      <c r="B37" s="392">
        <v>12</v>
      </c>
      <c r="C37" s="19"/>
    </row>
    <row r="38" spans="1:3" ht="15" customHeight="1" thickBot="1">
      <c r="A38" s="385" t="s">
        <v>354</v>
      </c>
      <c r="B38" s="392">
        <v>12</v>
      </c>
    </row>
    <row r="39" spans="1:3" ht="15" customHeight="1" thickBot="1">
      <c r="A39" s="385" t="s">
        <v>355</v>
      </c>
      <c r="B39" s="392">
        <v>19</v>
      </c>
      <c r="C39" s="19" t="s">
        <v>21</v>
      </c>
    </row>
    <row r="40" spans="1:3" ht="15" customHeight="1" thickBot="1">
      <c r="A40" s="385" t="s">
        <v>434</v>
      </c>
      <c r="B40" s="394">
        <v>17.7</v>
      </c>
    </row>
    <row r="41" spans="1:3" ht="15" customHeight="1" thickBot="1">
      <c r="A41" s="385" t="s">
        <v>585</v>
      </c>
      <c r="B41" s="394">
        <v>17</v>
      </c>
    </row>
    <row r="43" spans="1:3">
      <c r="A43" s="55" t="s">
        <v>20</v>
      </c>
    </row>
    <row r="44" spans="1:3">
      <c r="A44" s="854" t="s">
        <v>22</v>
      </c>
      <c r="B44" s="854"/>
      <c r="C44" s="854"/>
    </row>
    <row r="45" spans="1:3">
      <c r="A45" s="854" t="s">
        <v>71</v>
      </c>
      <c r="B45" s="854"/>
      <c r="C45" s="854"/>
    </row>
    <row r="46" spans="1:3">
      <c r="A46" s="854" t="s">
        <v>72</v>
      </c>
      <c r="B46" s="854"/>
      <c r="C46" s="854"/>
    </row>
    <row r="47" spans="1:3">
      <c r="A47" s="854" t="s">
        <v>73</v>
      </c>
      <c r="B47" s="854"/>
      <c r="C47" s="854"/>
    </row>
    <row r="48" spans="1:3">
      <c r="A48" s="854"/>
      <c r="B48" s="854"/>
      <c r="C48" s="854"/>
    </row>
  </sheetData>
  <mergeCells count="6">
    <mergeCell ref="A48:C48"/>
    <mergeCell ref="I13:J13"/>
    <mergeCell ref="A44:C44"/>
    <mergeCell ref="A45:C45"/>
    <mergeCell ref="A46:C46"/>
    <mergeCell ref="A47:C4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66"/>
  <sheetViews>
    <sheetView zoomScale="90" zoomScaleNormal="90" workbookViewId="0"/>
  </sheetViews>
  <sheetFormatPr defaultRowHeight="16.5"/>
  <cols>
    <col min="1" max="1" width="7" style="2" customWidth="1"/>
    <col min="2" max="2" width="66" style="25" customWidth="1"/>
    <col min="3" max="3" width="3.28515625" style="2" customWidth="1"/>
    <col min="4" max="8" width="16.28515625" style="2" customWidth="1"/>
    <col min="9" max="16384" width="9.140625" style="2"/>
  </cols>
  <sheetData>
    <row r="1" spans="1:8" ht="21" customHeight="1">
      <c r="A1" s="24" t="s">
        <v>183</v>
      </c>
    </row>
    <row r="2" spans="1:8" ht="17.25" thickBot="1">
      <c r="D2" s="100" t="s">
        <v>19</v>
      </c>
      <c r="E2" s="100"/>
    </row>
    <row r="3" spans="1:8" ht="35.1" customHeight="1" thickTop="1" thickBot="1">
      <c r="B3" s="40"/>
      <c r="D3" s="104">
        <v>2019</v>
      </c>
      <c r="E3" s="104">
        <v>2020</v>
      </c>
      <c r="F3" s="104" t="s">
        <v>647</v>
      </c>
      <c r="G3" s="104">
        <v>2021</v>
      </c>
      <c r="H3" s="339" t="s">
        <v>645</v>
      </c>
    </row>
    <row r="4" spans="1:8" ht="21" customHeight="1" thickTop="1" thickBot="1">
      <c r="B4" s="611" t="s">
        <v>412</v>
      </c>
      <c r="D4" s="176"/>
      <c r="E4" s="177"/>
      <c r="F4" s="177"/>
      <c r="G4" s="177"/>
      <c r="H4" s="177"/>
    </row>
    <row r="5" spans="1:8" ht="21" customHeight="1">
      <c r="B5" s="349" t="s">
        <v>825</v>
      </c>
      <c r="D5" s="623">
        <v>235</v>
      </c>
      <c r="E5" s="624">
        <v>522</v>
      </c>
      <c r="F5" s="624">
        <v>80</v>
      </c>
      <c r="G5" s="624">
        <v>950</v>
      </c>
      <c r="H5" s="624">
        <v>282</v>
      </c>
    </row>
    <row r="6" spans="1:8" ht="21" customHeight="1">
      <c r="B6" s="349" t="s">
        <v>139</v>
      </c>
      <c r="D6" s="623">
        <v>155</v>
      </c>
      <c r="E6" s="624">
        <v>140</v>
      </c>
      <c r="F6" s="624">
        <v>70</v>
      </c>
      <c r="G6" s="624">
        <v>139</v>
      </c>
      <c r="H6" s="624">
        <v>112</v>
      </c>
    </row>
    <row r="7" spans="1:8" ht="21" customHeight="1">
      <c r="B7" s="349" t="s">
        <v>826</v>
      </c>
      <c r="D7" s="623">
        <v>59</v>
      </c>
      <c r="E7" s="624">
        <v>56</v>
      </c>
      <c r="F7" s="624">
        <v>18</v>
      </c>
      <c r="G7" s="624">
        <v>29</v>
      </c>
      <c r="H7" s="624">
        <v>12</v>
      </c>
    </row>
    <row r="8" spans="1:8" ht="21" customHeight="1">
      <c r="B8" s="349" t="s">
        <v>359</v>
      </c>
      <c r="D8" s="623">
        <v>8</v>
      </c>
      <c r="E8" s="624">
        <v>23</v>
      </c>
      <c r="F8" s="624">
        <v>22</v>
      </c>
      <c r="G8" s="624">
        <v>35</v>
      </c>
      <c r="H8" s="624">
        <v>11</v>
      </c>
    </row>
    <row r="9" spans="1:8" ht="21" customHeight="1" thickBot="1">
      <c r="B9" s="622" t="s">
        <v>53</v>
      </c>
      <c r="D9" s="625">
        <v>26</v>
      </c>
      <c r="E9" s="626">
        <v>25</v>
      </c>
      <c r="F9" s="626">
        <v>16</v>
      </c>
      <c r="G9" s="626">
        <v>31</v>
      </c>
      <c r="H9" s="626">
        <v>13</v>
      </c>
    </row>
    <row r="10" spans="1:8" ht="21" customHeight="1" thickBot="1">
      <c r="B10" s="449" t="s">
        <v>411</v>
      </c>
      <c r="D10" s="620">
        <v>483</v>
      </c>
      <c r="E10" s="621">
        <v>766</v>
      </c>
      <c r="F10" s="621">
        <v>206</v>
      </c>
      <c r="G10" s="621">
        <v>1184</v>
      </c>
      <c r="H10" s="621">
        <v>430</v>
      </c>
    </row>
    <row r="12" spans="1:8">
      <c r="A12" s="55" t="s">
        <v>374</v>
      </c>
    </row>
    <row r="13" spans="1:8">
      <c r="A13" s="986" t="s">
        <v>490</v>
      </c>
      <c r="B13" s="986"/>
      <c r="C13" s="986"/>
      <c r="D13" s="986"/>
      <c r="E13" s="986"/>
      <c r="F13" s="986"/>
      <c r="G13" s="986"/>
      <c r="H13" s="986"/>
    </row>
    <row r="14" spans="1:8">
      <c r="A14" s="986" t="s">
        <v>824</v>
      </c>
      <c r="B14" s="986"/>
      <c r="C14" s="986"/>
      <c r="D14" s="986"/>
      <c r="E14" s="986"/>
      <c r="F14" s="986"/>
      <c r="G14" s="986"/>
      <c r="H14" s="986"/>
    </row>
    <row r="15" spans="1:8">
      <c r="A15" s="179"/>
      <c r="B15" s="179"/>
      <c r="C15" s="179"/>
      <c r="D15" s="179"/>
      <c r="E15" s="178"/>
      <c r="F15" s="179"/>
      <c r="G15" s="179"/>
      <c r="H15" s="179"/>
    </row>
    <row r="16" spans="1:8" ht="17.25" thickBot="1">
      <c r="D16" s="100" t="s">
        <v>19</v>
      </c>
    </row>
    <row r="17" spans="1:12" ht="35.1" customHeight="1" thickTop="1" thickBot="1">
      <c r="D17" s="104">
        <v>2019</v>
      </c>
      <c r="E17" s="104">
        <v>2020</v>
      </c>
      <c r="F17" s="104" t="s">
        <v>647</v>
      </c>
      <c r="G17" s="104">
        <v>2021</v>
      </c>
      <c r="H17" s="339" t="s">
        <v>645</v>
      </c>
    </row>
    <row r="18" spans="1:12" ht="21" customHeight="1" thickTop="1" thickBot="1">
      <c r="B18" s="611" t="s">
        <v>491</v>
      </c>
      <c r="D18" s="180"/>
      <c r="E18" s="181"/>
      <c r="F18" s="181"/>
      <c r="G18" s="181"/>
      <c r="H18" s="181"/>
    </row>
    <row r="19" spans="1:12" ht="21" customHeight="1">
      <c r="B19" s="349" t="s">
        <v>825</v>
      </c>
      <c r="D19" s="612">
        <v>33</v>
      </c>
      <c r="E19" s="613">
        <v>218</v>
      </c>
      <c r="F19" s="613">
        <f>36</f>
        <v>36</v>
      </c>
      <c r="G19" s="613">
        <v>342</v>
      </c>
      <c r="H19" s="613">
        <v>84</v>
      </c>
    </row>
    <row r="20" spans="1:12" ht="21" customHeight="1">
      <c r="B20" s="349" t="s">
        <v>139</v>
      </c>
      <c r="D20" s="614">
        <v>125</v>
      </c>
      <c r="E20" s="615">
        <v>88</v>
      </c>
      <c r="F20" s="615">
        <v>38</v>
      </c>
      <c r="G20" s="615">
        <v>74</v>
      </c>
      <c r="H20" s="615">
        <v>47</v>
      </c>
    </row>
    <row r="21" spans="1:12" ht="21" customHeight="1">
      <c r="B21" s="349" t="s">
        <v>826</v>
      </c>
      <c r="D21" s="614">
        <v>28</v>
      </c>
      <c r="E21" s="615">
        <v>31</v>
      </c>
      <c r="F21" s="615">
        <v>9</v>
      </c>
      <c r="G21" s="615">
        <v>14</v>
      </c>
      <c r="H21" s="615">
        <v>0</v>
      </c>
    </row>
    <row r="22" spans="1:12" ht="21" customHeight="1">
      <c r="B22" s="349" t="s">
        <v>359</v>
      </c>
      <c r="D22" s="614">
        <v>8</v>
      </c>
      <c r="E22" s="615">
        <v>21</v>
      </c>
      <c r="F22" s="615">
        <v>21</v>
      </c>
      <c r="G22" s="615">
        <v>32</v>
      </c>
      <c r="H22" s="615">
        <v>10</v>
      </c>
    </row>
    <row r="23" spans="1:12" ht="21" customHeight="1" thickBot="1">
      <c r="B23" s="616" t="s">
        <v>53</v>
      </c>
      <c r="D23" s="617">
        <v>5</v>
      </c>
      <c r="E23" s="618">
        <v>4</v>
      </c>
      <c r="F23" s="618">
        <v>5</v>
      </c>
      <c r="G23" s="618">
        <v>9</v>
      </c>
      <c r="H23" s="618">
        <v>1</v>
      </c>
      <c r="I23" s="94"/>
      <c r="J23" s="94"/>
      <c r="K23" s="94"/>
      <c r="L23" s="94"/>
    </row>
    <row r="24" spans="1:12" s="94" customFormat="1" ht="21" customHeight="1" thickBot="1">
      <c r="B24" s="619" t="s">
        <v>565</v>
      </c>
      <c r="C24" s="2"/>
      <c r="D24" s="620">
        <v>199</v>
      </c>
      <c r="E24" s="621">
        <v>362</v>
      </c>
      <c r="F24" s="621">
        <v>109</v>
      </c>
      <c r="G24" s="621">
        <v>471</v>
      </c>
      <c r="H24" s="621">
        <v>142</v>
      </c>
      <c r="I24" s="2"/>
      <c r="J24" s="2"/>
      <c r="K24" s="2"/>
      <c r="L24" s="2"/>
    </row>
    <row r="25" spans="1:12">
      <c r="D25" s="174"/>
      <c r="E25" s="174"/>
    </row>
    <row r="26" spans="1:12">
      <c r="A26" s="55" t="s">
        <v>374</v>
      </c>
    </row>
    <row r="27" spans="1:12" ht="16.5" customHeight="1">
      <c r="A27" s="973" t="s">
        <v>758</v>
      </c>
      <c r="B27" s="973"/>
      <c r="C27" s="973"/>
      <c r="D27" s="973"/>
      <c r="E27" s="973"/>
      <c r="F27" s="973"/>
      <c r="G27" s="973"/>
      <c r="H27" s="973"/>
    </row>
    <row r="28" spans="1:12" ht="16.5" customHeight="1">
      <c r="A28" s="973" t="s">
        <v>827</v>
      </c>
      <c r="B28" s="973"/>
      <c r="C28" s="973"/>
      <c r="D28" s="973"/>
      <c r="E28" s="973"/>
      <c r="F28" s="973"/>
      <c r="G28" s="973"/>
      <c r="H28" s="973"/>
    </row>
    <row r="31" spans="1:12" ht="35.1" customHeight="1" thickBot="1">
      <c r="A31" s="24"/>
      <c r="B31" s="40"/>
      <c r="D31" s="974" t="s">
        <v>645</v>
      </c>
      <c r="E31" s="975"/>
      <c r="F31"/>
      <c r="G31"/>
      <c r="H31"/>
    </row>
    <row r="32" spans="1:12" ht="38.25" customHeight="1" thickTop="1" thickBot="1">
      <c r="B32" s="602" t="s">
        <v>489</v>
      </c>
      <c r="D32" s="976" t="s">
        <v>380</v>
      </c>
      <c r="E32" s="977"/>
      <c r="F32"/>
      <c r="G32"/>
      <c r="H32"/>
    </row>
    <row r="33" spans="1:13" ht="21" customHeight="1" thickBot="1">
      <c r="B33" s="603" t="s">
        <v>185</v>
      </c>
      <c r="C33" s="109"/>
      <c r="D33" s="978">
        <v>1638</v>
      </c>
      <c r="E33" s="979"/>
      <c r="F33"/>
      <c r="G33"/>
      <c r="H33"/>
      <c r="I33" s="18"/>
      <c r="J33" s="18"/>
      <c r="K33" s="18"/>
      <c r="L33" s="18"/>
    </row>
    <row r="34" spans="1:13" ht="21" customHeight="1" thickBot="1">
      <c r="B34" s="603" t="s">
        <v>457</v>
      </c>
      <c r="C34" s="109"/>
      <c r="D34" s="978">
        <v>282</v>
      </c>
      <c r="E34" s="979"/>
      <c r="F34"/>
      <c r="G34"/>
      <c r="H34"/>
      <c r="I34" s="18"/>
      <c r="J34" s="18"/>
      <c r="K34" s="18"/>
      <c r="L34" s="18"/>
    </row>
    <row r="35" spans="1:13" ht="21" customHeight="1" thickBot="1">
      <c r="B35" s="603" t="s">
        <v>828</v>
      </c>
      <c r="C35" s="109"/>
      <c r="D35" s="978">
        <v>102</v>
      </c>
      <c r="E35" s="979"/>
      <c r="F35"/>
      <c r="G35"/>
      <c r="H35"/>
      <c r="I35" s="18"/>
      <c r="J35" s="18"/>
      <c r="K35" s="18"/>
      <c r="L35" s="18"/>
    </row>
    <row r="36" spans="1:13" ht="21" customHeight="1" thickBot="1">
      <c r="B36" s="603" t="s">
        <v>807</v>
      </c>
      <c r="C36" s="109"/>
      <c r="D36" s="982">
        <v>6.2E-2</v>
      </c>
      <c r="E36" s="983"/>
      <c r="F36"/>
      <c r="G36"/>
      <c r="H36"/>
      <c r="I36" s="18"/>
      <c r="J36" s="18"/>
      <c r="K36" s="18"/>
      <c r="L36" s="18"/>
    </row>
    <row r="37" spans="1:13" ht="21" customHeight="1" thickBot="1">
      <c r="B37" s="603" t="s">
        <v>815</v>
      </c>
      <c r="C37" s="109"/>
      <c r="D37" s="982">
        <v>3.7999999999999999E-2</v>
      </c>
      <c r="E37" s="983"/>
      <c r="F37"/>
      <c r="G37"/>
      <c r="H37"/>
      <c r="I37" s="18"/>
      <c r="J37" s="18"/>
      <c r="K37" s="18"/>
      <c r="L37" s="18"/>
    </row>
    <row r="38" spans="1:13" ht="21" customHeight="1" thickBot="1">
      <c r="B38" s="603" t="s">
        <v>808</v>
      </c>
      <c r="C38" s="109"/>
      <c r="D38" s="984">
        <v>2.8</v>
      </c>
      <c r="E38" s="985"/>
      <c r="F38"/>
      <c r="G38"/>
      <c r="H38"/>
      <c r="I38" s="18"/>
      <c r="J38" s="18"/>
      <c r="K38" s="18"/>
      <c r="L38" s="18"/>
    </row>
    <row r="39" spans="1:13" ht="21" customHeight="1" thickBot="1">
      <c r="B39" s="603" t="s">
        <v>404</v>
      </c>
      <c r="C39" s="109"/>
      <c r="D39" s="978">
        <v>6</v>
      </c>
      <c r="E39" s="979"/>
      <c r="F39"/>
      <c r="G39"/>
      <c r="H39"/>
      <c r="I39"/>
      <c r="J39"/>
      <c r="K39"/>
      <c r="L39"/>
      <c r="M39"/>
    </row>
    <row r="40" spans="1:13" ht="21" customHeight="1" thickBot="1">
      <c r="B40" s="603" t="s">
        <v>188</v>
      </c>
      <c r="C40" s="109"/>
      <c r="D40" s="980">
        <v>6.9</v>
      </c>
      <c r="E40" s="981"/>
      <c r="F40"/>
      <c r="G40"/>
      <c r="H40"/>
      <c r="I40"/>
      <c r="J40"/>
      <c r="K40"/>
      <c r="L40"/>
      <c r="M40"/>
    </row>
    <row r="41" spans="1:13">
      <c r="A41" s="55"/>
    </row>
    <row r="42" spans="1:13" ht="16.5" customHeight="1">
      <c r="A42"/>
      <c r="B42"/>
      <c r="C42"/>
      <c r="D42"/>
      <c r="E42"/>
      <c r="F42"/>
      <c r="G42"/>
      <c r="H42"/>
    </row>
    <row r="43" spans="1:13">
      <c r="A43"/>
      <c r="B43"/>
      <c r="C43"/>
      <c r="D43"/>
      <c r="E43"/>
      <c r="F43"/>
      <c r="G43" s="317"/>
      <c r="H43" s="317"/>
    </row>
    <row r="44" spans="1:13" ht="35.1" customHeight="1" thickBot="1">
      <c r="A44" s="24"/>
      <c r="B44" s="40"/>
      <c r="D44" s="987" t="s">
        <v>560</v>
      </c>
      <c r="E44" s="988"/>
      <c r="F44" s="988"/>
      <c r="G44"/>
      <c r="H44"/>
    </row>
    <row r="45" spans="1:13" ht="38.25" customHeight="1" thickTop="1" thickBot="1">
      <c r="B45" s="602" t="s">
        <v>489</v>
      </c>
      <c r="D45" s="182" t="s">
        <v>380</v>
      </c>
      <c r="E45" s="183" t="s">
        <v>829</v>
      </c>
      <c r="F45" s="184" t="s">
        <v>129</v>
      </c>
      <c r="G45"/>
      <c r="H45"/>
    </row>
    <row r="46" spans="1:13" ht="21" customHeight="1" thickBot="1">
      <c r="B46" s="603" t="s">
        <v>185</v>
      </c>
      <c r="C46" s="109"/>
      <c r="D46" s="604">
        <v>4057</v>
      </c>
      <c r="E46" s="604">
        <v>1500</v>
      </c>
      <c r="F46" s="605">
        <v>5557</v>
      </c>
      <c r="G46"/>
      <c r="H46"/>
    </row>
    <row r="47" spans="1:13" ht="21" customHeight="1" thickBot="1">
      <c r="B47" s="603" t="s">
        <v>457</v>
      </c>
      <c r="C47" s="109"/>
      <c r="D47" s="604">
        <v>697</v>
      </c>
      <c r="E47" s="604">
        <v>253</v>
      </c>
      <c r="F47" s="605">
        <v>950</v>
      </c>
      <c r="G47"/>
      <c r="H47"/>
    </row>
    <row r="48" spans="1:13" ht="21" customHeight="1" thickBot="1">
      <c r="B48" s="603" t="s">
        <v>828</v>
      </c>
      <c r="C48" s="109"/>
      <c r="D48" s="604">
        <v>276</v>
      </c>
      <c r="E48" s="604">
        <v>83</v>
      </c>
      <c r="F48" s="605">
        <v>359</v>
      </c>
      <c r="G48"/>
      <c r="H48"/>
    </row>
    <row r="49" spans="2:8" ht="21" customHeight="1" thickBot="1">
      <c r="B49" s="603" t="s">
        <v>807</v>
      </c>
      <c r="C49" s="109"/>
      <c r="D49" s="606">
        <v>7.0000000000000007E-2</v>
      </c>
      <c r="E49" s="606">
        <v>0.06</v>
      </c>
      <c r="F49" s="607">
        <v>6.5000000000000002E-2</v>
      </c>
      <c r="G49"/>
      <c r="H49"/>
    </row>
    <row r="50" spans="2:8" ht="21" customHeight="1" thickBot="1">
      <c r="B50" s="603" t="s">
        <v>815</v>
      </c>
      <c r="C50" s="109"/>
      <c r="D50" s="610"/>
      <c r="E50" s="610"/>
      <c r="F50" s="607">
        <v>3.9E-2</v>
      </c>
      <c r="G50"/>
      <c r="H50"/>
    </row>
    <row r="51" spans="2:8" ht="21" customHeight="1" thickBot="1">
      <c r="B51" s="603" t="s">
        <v>808</v>
      </c>
      <c r="C51" s="109"/>
      <c r="D51" s="608">
        <v>2.5</v>
      </c>
      <c r="E51" s="608">
        <v>3</v>
      </c>
      <c r="F51" s="609" t="s">
        <v>638</v>
      </c>
      <c r="G51"/>
      <c r="H51"/>
    </row>
    <row r="52" spans="2:8" ht="21" customHeight="1" thickBot="1">
      <c r="B52" s="603" t="s">
        <v>404</v>
      </c>
      <c r="C52" s="109"/>
      <c r="D52" s="604">
        <v>5</v>
      </c>
      <c r="E52" s="604">
        <v>2</v>
      </c>
      <c r="F52" s="605">
        <v>7</v>
      </c>
      <c r="G52"/>
      <c r="H52"/>
    </row>
    <row r="53" spans="2:8" ht="21" customHeight="1" thickBot="1">
      <c r="B53" s="603" t="s">
        <v>187</v>
      </c>
      <c r="C53" s="109"/>
      <c r="D53" s="604" t="s">
        <v>375</v>
      </c>
      <c r="E53" s="604" t="s">
        <v>194</v>
      </c>
      <c r="F53" s="610"/>
      <c r="G53"/>
      <c r="H53"/>
    </row>
    <row r="54" spans="2:8" ht="21" customHeight="1" thickBot="1">
      <c r="B54" s="603" t="s">
        <v>188</v>
      </c>
      <c r="C54" s="109"/>
      <c r="D54" s="604" t="s">
        <v>817</v>
      </c>
      <c r="E54" s="604" t="s">
        <v>818</v>
      </c>
      <c r="F54" s="604" t="s">
        <v>816</v>
      </c>
      <c r="G54"/>
      <c r="H54"/>
    </row>
    <row r="55" spans="2:8" customFormat="1" ht="35.1" customHeight="1"/>
    <row r="56" spans="2:8" customFormat="1" ht="38.25" customHeight="1"/>
    <row r="57" spans="2:8" customFormat="1" ht="21" customHeight="1"/>
    <row r="58" spans="2:8" customFormat="1" ht="21" customHeight="1"/>
    <row r="59" spans="2:8" customFormat="1" ht="21" customHeight="1"/>
    <row r="60" spans="2:8" customFormat="1" ht="21" customHeight="1"/>
    <row r="61" spans="2:8" customFormat="1" ht="21" customHeight="1"/>
    <row r="62" spans="2:8" customFormat="1" ht="21" customHeight="1"/>
    <row r="63" spans="2:8" customFormat="1" ht="21" customHeight="1"/>
    <row r="64" spans="2:8" customFormat="1" ht="21" customHeight="1"/>
    <row r="65" customFormat="1" ht="12.75"/>
    <row r="66" customFormat="1" ht="12.75"/>
  </sheetData>
  <mergeCells count="15">
    <mergeCell ref="A13:H13"/>
    <mergeCell ref="A14:H14"/>
    <mergeCell ref="D44:F44"/>
    <mergeCell ref="D40:E40"/>
    <mergeCell ref="D34:E34"/>
    <mergeCell ref="D35:E35"/>
    <mergeCell ref="D36:E36"/>
    <mergeCell ref="D38:E38"/>
    <mergeCell ref="D37:E37"/>
    <mergeCell ref="D39:E39"/>
    <mergeCell ref="A27:H27"/>
    <mergeCell ref="A28:H28"/>
    <mergeCell ref="D31:E31"/>
    <mergeCell ref="D32:E32"/>
    <mergeCell ref="D33:E3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131"/>
  <sheetViews>
    <sheetView topLeftCell="A49" zoomScale="70" zoomScaleNormal="70" workbookViewId="0">
      <selection activeCell="F91" sqref="F91"/>
    </sheetView>
  </sheetViews>
  <sheetFormatPr defaultRowHeight="16.5"/>
  <cols>
    <col min="1" max="1" width="71.28515625" style="2" customWidth="1"/>
    <col min="2" max="6" width="25.85546875" style="2" customWidth="1"/>
    <col min="7" max="7" width="22.7109375" customWidth="1"/>
    <col min="8" max="8" width="11.5703125" bestFit="1" customWidth="1"/>
    <col min="9" max="9" width="32.28515625" bestFit="1" customWidth="1"/>
    <col min="10" max="10" width="10.5703125" bestFit="1" customWidth="1"/>
    <col min="11" max="16384" width="9.140625" style="2"/>
  </cols>
  <sheetData>
    <row r="1" spans="1:6" ht="15.75" customHeight="1">
      <c r="A1" s="24" t="s">
        <v>207</v>
      </c>
      <c r="B1" s="137"/>
      <c r="C1" s="106"/>
    </row>
    <row r="2" spans="1:6" ht="15.75" customHeight="1">
      <c r="A2" s="24"/>
    </row>
    <row r="3" spans="1:6" ht="30.75" customHeight="1" thickBot="1">
      <c r="A3" s="991" t="s">
        <v>653</v>
      </c>
      <c r="B3" s="991"/>
      <c r="C3" s="991"/>
      <c r="D3" s="991"/>
      <c r="E3" s="991"/>
      <c r="F3" s="991"/>
    </row>
    <row r="4" spans="1:6" ht="39" customHeight="1" thickTop="1" thickBot="1">
      <c r="A4" s="202" t="s">
        <v>28</v>
      </c>
      <c r="B4" s="285" t="s">
        <v>358</v>
      </c>
      <c r="C4" s="286" t="s">
        <v>149</v>
      </c>
      <c r="D4" s="286" t="s">
        <v>197</v>
      </c>
      <c r="E4" s="285" t="s">
        <v>198</v>
      </c>
      <c r="F4" s="202" t="s">
        <v>199</v>
      </c>
    </row>
    <row r="5" spans="1:6" ht="15" customHeight="1" thickTop="1" thickBot="1">
      <c r="A5" s="188" t="s">
        <v>200</v>
      </c>
      <c r="B5" s="627">
        <v>4396</v>
      </c>
      <c r="C5" s="628">
        <v>8135</v>
      </c>
      <c r="D5" s="628">
        <v>8989</v>
      </c>
      <c r="E5" s="627">
        <v>17124</v>
      </c>
      <c r="F5" s="627">
        <v>21520</v>
      </c>
    </row>
    <row r="6" spans="1:6" ht="15" customHeight="1" thickBot="1">
      <c r="A6" s="189" t="s">
        <v>662</v>
      </c>
      <c r="B6" s="629">
        <v>5345</v>
      </c>
      <c r="C6" s="630">
        <v>16684</v>
      </c>
      <c r="D6" s="630">
        <v>12057</v>
      </c>
      <c r="E6" s="629">
        <v>28741</v>
      </c>
      <c r="F6" s="629">
        <v>34086</v>
      </c>
    </row>
    <row r="7" spans="1:6" ht="15" customHeight="1" thickBot="1">
      <c r="A7" s="189" t="s">
        <v>740</v>
      </c>
      <c r="B7" s="629">
        <v>2046</v>
      </c>
      <c r="C7" s="630">
        <v>2141</v>
      </c>
      <c r="D7" s="630">
        <v>3001</v>
      </c>
      <c r="E7" s="629">
        <v>5142</v>
      </c>
      <c r="F7" s="629">
        <v>7188</v>
      </c>
    </row>
    <row r="8" spans="1:6" ht="15" customHeight="1" thickBot="1">
      <c r="A8" s="189" t="s">
        <v>657</v>
      </c>
      <c r="B8" s="629">
        <v>1034</v>
      </c>
      <c r="C8" s="630">
        <v>1</v>
      </c>
      <c r="D8" s="630">
        <v>0</v>
      </c>
      <c r="E8" s="629">
        <v>1</v>
      </c>
      <c r="F8" s="629">
        <v>1035</v>
      </c>
    </row>
    <row r="9" spans="1:6" ht="15" customHeight="1" thickBot="1">
      <c r="A9" s="189" t="s">
        <v>658</v>
      </c>
      <c r="B9" s="629">
        <v>899</v>
      </c>
      <c r="C9" s="630">
        <v>0</v>
      </c>
      <c r="D9" s="630">
        <v>0</v>
      </c>
      <c r="E9" s="629">
        <v>0</v>
      </c>
      <c r="F9" s="629">
        <v>899</v>
      </c>
    </row>
    <row r="10" spans="1:6" ht="15" customHeight="1" thickBot="1">
      <c r="A10" s="189" t="s">
        <v>746</v>
      </c>
      <c r="B10" s="629">
        <v>823</v>
      </c>
      <c r="C10" s="630">
        <v>8</v>
      </c>
      <c r="D10" s="630">
        <v>5</v>
      </c>
      <c r="E10" s="629">
        <v>13</v>
      </c>
      <c r="F10" s="629">
        <v>836</v>
      </c>
    </row>
    <row r="11" spans="1:6" ht="15" customHeight="1" thickBot="1">
      <c r="A11" s="189" t="s">
        <v>659</v>
      </c>
      <c r="B11" s="629">
        <v>1638</v>
      </c>
      <c r="C11" s="630">
        <v>142</v>
      </c>
      <c r="D11" s="630">
        <v>14</v>
      </c>
      <c r="E11" s="629">
        <v>156</v>
      </c>
      <c r="F11" s="629">
        <v>1794</v>
      </c>
    </row>
    <row r="12" spans="1:6" ht="15" customHeight="1" thickBot="1">
      <c r="A12" s="189" t="s">
        <v>661</v>
      </c>
      <c r="B12" s="629">
        <v>882</v>
      </c>
      <c r="C12" s="630">
        <v>8</v>
      </c>
      <c r="D12" s="630">
        <v>3</v>
      </c>
      <c r="E12" s="629">
        <v>11</v>
      </c>
      <c r="F12" s="629">
        <v>893</v>
      </c>
    </row>
    <row r="13" spans="1:6" ht="15" customHeight="1" thickBot="1">
      <c r="A13" s="189" t="s">
        <v>741</v>
      </c>
      <c r="B13" s="629">
        <v>467</v>
      </c>
      <c r="C13" s="630">
        <v>0</v>
      </c>
      <c r="D13" s="630">
        <v>0</v>
      </c>
      <c r="E13" s="629">
        <v>0</v>
      </c>
      <c r="F13" s="629">
        <v>467</v>
      </c>
    </row>
    <row r="14" spans="1:6" ht="15" customHeight="1" thickBot="1">
      <c r="A14" s="189" t="s">
        <v>575</v>
      </c>
      <c r="B14" s="629">
        <v>1260</v>
      </c>
      <c r="C14" s="630">
        <v>0</v>
      </c>
      <c r="D14" s="630">
        <v>0</v>
      </c>
      <c r="E14" s="629">
        <v>0</v>
      </c>
      <c r="F14" s="629">
        <v>1260</v>
      </c>
    </row>
    <row r="15" spans="1:6" ht="15" customHeight="1" thickBot="1">
      <c r="A15" s="189" t="s">
        <v>576</v>
      </c>
      <c r="B15" s="629">
        <v>4102</v>
      </c>
      <c r="C15" s="630">
        <v>0</v>
      </c>
      <c r="D15" s="630">
        <v>0</v>
      </c>
      <c r="E15" s="629">
        <v>0</v>
      </c>
      <c r="F15" s="629">
        <v>4102</v>
      </c>
    </row>
    <row r="16" spans="1:6" ht="15" customHeight="1" thickBot="1">
      <c r="A16" s="189" t="s">
        <v>660</v>
      </c>
      <c r="B16" s="629">
        <v>15298</v>
      </c>
      <c r="C16" s="630">
        <v>15083</v>
      </c>
      <c r="D16" s="630">
        <v>23330</v>
      </c>
      <c r="E16" s="629">
        <v>38413</v>
      </c>
      <c r="F16" s="629">
        <v>53711</v>
      </c>
    </row>
    <row r="17" spans="1:10" ht="15" customHeight="1" thickBot="1">
      <c r="A17" s="190" t="s">
        <v>201</v>
      </c>
      <c r="B17" s="631">
        <v>33794</v>
      </c>
      <c r="C17" s="632">
        <v>34067</v>
      </c>
      <c r="D17" s="632">
        <v>38410</v>
      </c>
      <c r="E17" s="631">
        <v>72477</v>
      </c>
      <c r="F17" s="631">
        <v>106271</v>
      </c>
    </row>
    <row r="18" spans="1:10" ht="15" customHeight="1" thickBot="1">
      <c r="A18" s="188" t="s">
        <v>202</v>
      </c>
      <c r="B18" s="629">
        <v>107</v>
      </c>
      <c r="C18" s="630">
        <v>17291</v>
      </c>
      <c r="D18" s="630">
        <v>103091</v>
      </c>
      <c r="E18" s="629">
        <v>120382</v>
      </c>
      <c r="F18" s="629">
        <v>120489</v>
      </c>
    </row>
    <row r="19" spans="1:10" ht="15" customHeight="1" thickBot="1">
      <c r="A19" s="188" t="s">
        <v>203</v>
      </c>
      <c r="B19" s="629">
        <v>70</v>
      </c>
      <c r="C19" s="630">
        <v>2238</v>
      </c>
      <c r="D19" s="630">
        <v>7793</v>
      </c>
      <c r="E19" s="629">
        <v>10031</v>
      </c>
      <c r="F19" s="629">
        <v>10101</v>
      </c>
    </row>
    <row r="20" spans="1:10" ht="15" customHeight="1" thickBot="1">
      <c r="A20" s="188" t="s">
        <v>206</v>
      </c>
      <c r="B20" s="629">
        <v>-791</v>
      </c>
      <c r="C20" s="630">
        <v>1110</v>
      </c>
      <c r="D20" s="630">
        <v>9896</v>
      </c>
      <c r="E20" s="629">
        <v>11006</v>
      </c>
      <c r="F20" s="629">
        <v>10215</v>
      </c>
    </row>
    <row r="21" spans="1:10" ht="15" customHeight="1" thickTop="1" thickBot="1">
      <c r="A21" s="633" t="s">
        <v>552</v>
      </c>
      <c r="B21" s="634">
        <v>37576</v>
      </c>
      <c r="C21" s="635">
        <v>62841</v>
      </c>
      <c r="D21" s="635">
        <v>168179</v>
      </c>
      <c r="E21" s="634">
        <v>231020</v>
      </c>
      <c r="F21" s="634">
        <v>268596</v>
      </c>
    </row>
    <row r="22" spans="1:10" ht="15" customHeight="1" thickTop="1" thickBot="1">
      <c r="A22" s="188" t="s">
        <v>553</v>
      </c>
      <c r="B22" s="629"/>
      <c r="C22" s="630"/>
      <c r="D22" s="630">
        <v>-10428</v>
      </c>
      <c r="E22" s="629">
        <v>-10428</v>
      </c>
      <c r="F22" s="629">
        <v>-10428</v>
      </c>
    </row>
    <row r="23" spans="1:10" ht="15" customHeight="1" thickTop="1" thickBot="1">
      <c r="A23" s="633" t="s">
        <v>699</v>
      </c>
      <c r="B23" s="634">
        <v>37576</v>
      </c>
      <c r="C23" s="634">
        <v>62841</v>
      </c>
      <c r="D23" s="634">
        <v>157751</v>
      </c>
      <c r="E23" s="634">
        <v>220592</v>
      </c>
      <c r="F23" s="634">
        <v>258168</v>
      </c>
    </row>
    <row r="24" spans="1:10" ht="15.75" customHeight="1" thickTop="1">
      <c r="A24" s="131"/>
      <c r="B24" s="131"/>
      <c r="C24" s="131"/>
      <c r="D24" s="131"/>
      <c r="E24" s="131"/>
      <c r="F24" s="131"/>
    </row>
    <row r="25" spans="1:10" ht="15.75" customHeight="1">
      <c r="A25" s="990" t="s">
        <v>709</v>
      </c>
      <c r="B25" s="990"/>
      <c r="C25" s="990"/>
      <c r="D25" s="990"/>
      <c r="E25" s="990"/>
      <c r="F25" s="990"/>
    </row>
    <row r="26" spans="1:10" s="109" customFormat="1" ht="15.75" customHeight="1">
      <c r="A26" s="192"/>
      <c r="B26" s="193"/>
      <c r="C26" s="193"/>
      <c r="D26" s="193"/>
      <c r="E26" s="193"/>
      <c r="F26" s="193"/>
      <c r="G26"/>
      <c r="H26"/>
      <c r="I26"/>
      <c r="J26"/>
    </row>
    <row r="27" spans="1:10" ht="15.75" customHeight="1">
      <c r="A27" s="24"/>
    </row>
    <row r="28" spans="1:10" ht="15.75" customHeight="1">
      <c r="A28" s="24"/>
    </row>
    <row r="29" spans="1:10" ht="30.75" customHeight="1" thickBot="1">
      <c r="A29" s="989" t="s">
        <v>567</v>
      </c>
      <c r="B29" s="989"/>
      <c r="C29" s="989"/>
      <c r="D29" s="989"/>
      <c r="E29" s="989"/>
      <c r="F29" s="989"/>
    </row>
    <row r="30" spans="1:10" ht="39" customHeight="1" thickTop="1" thickBot="1">
      <c r="A30" s="202" t="s">
        <v>28</v>
      </c>
      <c r="B30" s="285" t="s">
        <v>358</v>
      </c>
      <c r="C30" s="286" t="s">
        <v>149</v>
      </c>
      <c r="D30" s="286" t="s">
        <v>197</v>
      </c>
      <c r="E30" s="285" t="s">
        <v>198</v>
      </c>
      <c r="F30" s="202" t="s">
        <v>199</v>
      </c>
    </row>
    <row r="31" spans="1:10" ht="15" customHeight="1" thickTop="1" thickBot="1">
      <c r="A31" s="188" t="s">
        <v>200</v>
      </c>
      <c r="B31" s="627">
        <v>5437</v>
      </c>
      <c r="C31" s="628">
        <v>8747</v>
      </c>
      <c r="D31" s="628">
        <v>9691</v>
      </c>
      <c r="E31" s="627">
        <v>18438</v>
      </c>
      <c r="F31" s="627">
        <v>23875</v>
      </c>
    </row>
    <row r="32" spans="1:10" ht="15" customHeight="1" thickBot="1">
      <c r="A32" s="189" t="s">
        <v>662</v>
      </c>
      <c r="B32" s="629">
        <v>8687</v>
      </c>
      <c r="C32" s="630">
        <v>20934</v>
      </c>
      <c r="D32" s="630">
        <v>14170</v>
      </c>
      <c r="E32" s="627">
        <v>35104</v>
      </c>
      <c r="F32" s="627">
        <v>43791</v>
      </c>
    </row>
    <row r="33" spans="1:6" ht="15" customHeight="1" thickBot="1">
      <c r="A33" s="189" t="s">
        <v>742</v>
      </c>
      <c r="B33" s="629">
        <v>2381</v>
      </c>
      <c r="C33" s="630">
        <v>2406</v>
      </c>
      <c r="D33" s="630">
        <v>3051</v>
      </c>
      <c r="E33" s="627">
        <v>5457</v>
      </c>
      <c r="F33" s="627">
        <v>7838</v>
      </c>
    </row>
    <row r="34" spans="1:6" ht="15" customHeight="1" thickBot="1">
      <c r="A34" s="189" t="s">
        <v>657</v>
      </c>
      <c r="B34" s="629">
        <v>1118</v>
      </c>
      <c r="C34" s="630">
        <v>0</v>
      </c>
      <c r="D34" s="630">
        <v>0</v>
      </c>
      <c r="E34" s="627">
        <v>0</v>
      </c>
      <c r="F34" s="627">
        <v>1118</v>
      </c>
    </row>
    <row r="35" spans="1:6" ht="15" customHeight="1" thickBot="1">
      <c r="A35" s="189" t="s">
        <v>658</v>
      </c>
      <c r="B35" s="629">
        <v>1026</v>
      </c>
      <c r="C35" s="630">
        <v>1</v>
      </c>
      <c r="D35" s="630">
        <v>0</v>
      </c>
      <c r="E35" s="627">
        <v>1</v>
      </c>
      <c r="F35" s="627">
        <v>1027</v>
      </c>
    </row>
    <row r="36" spans="1:6" ht="15" customHeight="1" thickBot="1">
      <c r="A36" s="189" t="s">
        <v>663</v>
      </c>
      <c r="B36" s="629">
        <v>1140</v>
      </c>
      <c r="C36" s="630">
        <v>10</v>
      </c>
      <c r="D36" s="630">
        <v>6</v>
      </c>
      <c r="E36" s="627">
        <v>16</v>
      </c>
      <c r="F36" s="627">
        <v>1156</v>
      </c>
    </row>
    <row r="37" spans="1:6" ht="15" customHeight="1" thickBot="1">
      <c r="A37" s="189" t="s">
        <v>659</v>
      </c>
      <c r="B37" s="629">
        <v>1928</v>
      </c>
      <c r="C37" s="630">
        <v>170</v>
      </c>
      <c r="D37" s="630">
        <v>27</v>
      </c>
      <c r="E37" s="627">
        <v>197</v>
      </c>
      <c r="F37" s="627">
        <v>2125</v>
      </c>
    </row>
    <row r="38" spans="1:6" ht="15" customHeight="1" thickBot="1">
      <c r="A38" s="189" t="s">
        <v>661</v>
      </c>
      <c r="B38" s="629">
        <v>1161</v>
      </c>
      <c r="C38" s="630">
        <v>9</v>
      </c>
      <c r="D38" s="630">
        <v>3</v>
      </c>
      <c r="E38" s="627">
        <v>12</v>
      </c>
      <c r="F38" s="627">
        <v>1173</v>
      </c>
    </row>
    <row r="39" spans="1:6" ht="15" customHeight="1" thickBot="1">
      <c r="A39" s="189" t="s">
        <v>741</v>
      </c>
      <c r="B39" s="629">
        <v>373</v>
      </c>
      <c r="C39" s="630">
        <v>0</v>
      </c>
      <c r="D39" s="630">
        <v>0</v>
      </c>
      <c r="E39" s="627">
        <v>0</v>
      </c>
      <c r="F39" s="627">
        <v>373</v>
      </c>
    </row>
    <row r="40" spans="1:6" ht="15" customHeight="1" thickBot="1">
      <c r="A40" s="189" t="s">
        <v>575</v>
      </c>
      <c r="B40" s="629">
        <v>1317</v>
      </c>
      <c r="C40" s="630">
        <v>0</v>
      </c>
      <c r="D40" s="630">
        <v>0</v>
      </c>
      <c r="E40" s="627">
        <v>0</v>
      </c>
      <c r="F40" s="627">
        <v>1317</v>
      </c>
    </row>
    <row r="41" spans="1:6" ht="15" customHeight="1" thickBot="1">
      <c r="A41" s="189" t="s">
        <v>576</v>
      </c>
      <c r="B41" s="629">
        <v>4214</v>
      </c>
      <c r="C41" s="630">
        <v>0</v>
      </c>
      <c r="D41" s="630">
        <v>0</v>
      </c>
      <c r="E41" s="627">
        <v>0</v>
      </c>
      <c r="F41" s="627">
        <v>4214</v>
      </c>
    </row>
    <row r="42" spans="1:6" ht="15" customHeight="1" thickBot="1">
      <c r="A42" s="189" t="s">
        <v>660</v>
      </c>
      <c r="B42" s="629">
        <v>16713</v>
      </c>
      <c r="C42" s="630">
        <v>17706</v>
      </c>
      <c r="D42" s="630">
        <v>28218</v>
      </c>
      <c r="E42" s="627">
        <v>45924</v>
      </c>
      <c r="F42" s="627">
        <v>62637</v>
      </c>
    </row>
    <row r="43" spans="1:6" ht="15" customHeight="1" thickBot="1">
      <c r="A43" s="190" t="s">
        <v>201</v>
      </c>
      <c r="B43" s="631">
        <v>40058</v>
      </c>
      <c r="C43" s="632">
        <v>41236</v>
      </c>
      <c r="D43" s="632">
        <v>45475</v>
      </c>
      <c r="E43" s="631">
        <v>86711</v>
      </c>
      <c r="F43" s="631">
        <v>126769</v>
      </c>
    </row>
    <row r="44" spans="1:6" ht="15" customHeight="1" thickBot="1">
      <c r="A44" s="188" t="s">
        <v>202</v>
      </c>
      <c r="B44" s="629">
        <v>122</v>
      </c>
      <c r="C44" s="630">
        <v>20447</v>
      </c>
      <c r="D44" s="630">
        <v>113779</v>
      </c>
      <c r="E44" s="629">
        <v>134226</v>
      </c>
      <c r="F44" s="629">
        <v>134348</v>
      </c>
    </row>
    <row r="45" spans="1:6" ht="15" customHeight="1" thickBot="1">
      <c r="A45" s="188" t="s">
        <v>203</v>
      </c>
      <c r="B45" s="629">
        <v>76</v>
      </c>
      <c r="C45" s="630">
        <v>2274</v>
      </c>
      <c r="D45" s="630">
        <v>7906</v>
      </c>
      <c r="E45" s="629">
        <v>10180</v>
      </c>
      <c r="F45" s="629">
        <v>10256</v>
      </c>
    </row>
    <row r="46" spans="1:6" ht="15" customHeight="1" thickBot="1">
      <c r="A46" s="188" t="s">
        <v>206</v>
      </c>
      <c r="B46" s="629">
        <v>623</v>
      </c>
      <c r="C46" s="630">
        <v>3439</v>
      </c>
      <c r="D46" s="630">
        <v>11005</v>
      </c>
      <c r="E46" s="629">
        <v>14444</v>
      </c>
      <c r="F46" s="629">
        <v>15067</v>
      </c>
    </row>
    <row r="47" spans="1:6" ht="15" customHeight="1" thickTop="1" thickBot="1">
      <c r="A47" s="633" t="s">
        <v>552</v>
      </c>
      <c r="B47" s="634">
        <v>46316</v>
      </c>
      <c r="C47" s="635">
        <v>76143</v>
      </c>
      <c r="D47" s="635">
        <v>187856</v>
      </c>
      <c r="E47" s="634">
        <v>263999</v>
      </c>
      <c r="F47" s="634">
        <v>310315</v>
      </c>
    </row>
    <row r="48" spans="1:6" ht="15" customHeight="1" thickTop="1" thickBot="1">
      <c r="A48" s="188" t="s">
        <v>553</v>
      </c>
      <c r="B48" s="629">
        <v>0</v>
      </c>
      <c r="C48" s="630">
        <v>0</v>
      </c>
      <c r="D48" s="630">
        <v>-11676</v>
      </c>
      <c r="E48" s="629">
        <v>-11676</v>
      </c>
      <c r="F48" s="629">
        <v>-11676</v>
      </c>
    </row>
    <row r="49" spans="1:10" ht="15" customHeight="1" thickTop="1" thickBot="1">
      <c r="A49" s="633" t="s">
        <v>566</v>
      </c>
      <c r="B49" s="634">
        <v>46316</v>
      </c>
      <c r="C49" s="634">
        <v>76143</v>
      </c>
      <c r="D49" s="634">
        <v>176180</v>
      </c>
      <c r="E49" s="634">
        <v>252323</v>
      </c>
      <c r="F49" s="634">
        <v>298639</v>
      </c>
    </row>
    <row r="50" spans="1:10" ht="15.75" customHeight="1" thickTop="1">
      <c r="A50" s="131"/>
      <c r="B50" s="131"/>
      <c r="C50" s="131"/>
      <c r="D50" s="131"/>
      <c r="E50" s="131"/>
      <c r="F50" s="131"/>
    </row>
    <row r="51" spans="1:10" ht="15.75" customHeight="1">
      <c r="A51" s="990" t="s">
        <v>577</v>
      </c>
      <c r="B51" s="990"/>
      <c r="C51" s="990"/>
      <c r="D51" s="990"/>
      <c r="E51" s="990"/>
      <c r="F51" s="990"/>
    </row>
    <row r="52" spans="1:10" s="109" customFormat="1" ht="15.75" customHeight="1">
      <c r="A52" s="192"/>
      <c r="B52" s="193"/>
      <c r="C52" s="193"/>
      <c r="D52" s="193"/>
      <c r="E52" s="193"/>
      <c r="F52" s="193"/>
      <c r="G52"/>
      <c r="H52"/>
      <c r="I52"/>
      <c r="J52"/>
    </row>
    <row r="53" spans="1:10" ht="15.75" customHeight="1">
      <c r="A53" s="24"/>
    </row>
    <row r="54" spans="1:10" ht="15.75" customHeight="1">
      <c r="A54" s="24"/>
    </row>
    <row r="55" spans="1:10" ht="30.75" customHeight="1" thickBot="1">
      <c r="A55" s="989" t="s">
        <v>612</v>
      </c>
      <c r="B55" s="989"/>
      <c r="C55" s="989"/>
      <c r="D55" s="989"/>
      <c r="E55" s="989"/>
      <c r="F55" s="989"/>
    </row>
    <row r="56" spans="1:10" ht="39" customHeight="1" thickTop="1" thickBot="1">
      <c r="A56" s="202" t="s">
        <v>28</v>
      </c>
      <c r="B56" s="285" t="s">
        <v>358</v>
      </c>
      <c r="C56" s="286" t="s">
        <v>149</v>
      </c>
      <c r="D56" s="286" t="s">
        <v>197</v>
      </c>
      <c r="E56" s="285" t="s">
        <v>198</v>
      </c>
      <c r="F56" s="202" t="s">
        <v>199</v>
      </c>
    </row>
    <row r="57" spans="1:10" ht="15" customHeight="1" thickTop="1" thickBot="1">
      <c r="A57" s="188" t="s">
        <v>200</v>
      </c>
      <c r="B57" s="636">
        <v>5908</v>
      </c>
      <c r="C57" s="637">
        <v>10190</v>
      </c>
      <c r="D57" s="637">
        <v>10246</v>
      </c>
      <c r="E57" s="636">
        <v>20436</v>
      </c>
      <c r="F57" s="636">
        <v>26344</v>
      </c>
    </row>
    <row r="58" spans="1:10" ht="15" customHeight="1" thickBot="1">
      <c r="A58" s="188" t="s">
        <v>666</v>
      </c>
      <c r="B58" s="636">
        <v>6999</v>
      </c>
      <c r="C58" s="637">
        <v>22681</v>
      </c>
      <c r="D58" s="637">
        <v>14458</v>
      </c>
      <c r="E58" s="636">
        <v>37139</v>
      </c>
      <c r="F58" s="636">
        <v>44138</v>
      </c>
    </row>
    <row r="59" spans="1:10" ht="15" customHeight="1" thickBot="1">
      <c r="A59" s="188" t="s">
        <v>743</v>
      </c>
      <c r="B59" s="636">
        <v>2257</v>
      </c>
      <c r="C59" s="637">
        <v>2514</v>
      </c>
      <c r="D59" s="637">
        <v>7815</v>
      </c>
      <c r="E59" s="636">
        <v>10329</v>
      </c>
      <c r="F59" s="636">
        <v>12586</v>
      </c>
    </row>
    <row r="60" spans="1:10" ht="15" customHeight="1" thickBot="1">
      <c r="A60" s="188" t="s">
        <v>571</v>
      </c>
      <c r="B60" s="636">
        <v>1564</v>
      </c>
      <c r="C60" s="637" t="s">
        <v>116</v>
      </c>
      <c r="D60" s="637" t="s">
        <v>116</v>
      </c>
      <c r="E60" s="636" t="s">
        <v>116</v>
      </c>
      <c r="F60" s="636">
        <v>1564</v>
      </c>
    </row>
    <row r="61" spans="1:10" ht="15" customHeight="1" thickBot="1">
      <c r="A61" s="188" t="s">
        <v>572</v>
      </c>
      <c r="B61" s="636">
        <v>696</v>
      </c>
      <c r="C61" s="637" t="s">
        <v>116</v>
      </c>
      <c r="D61" s="637" t="s">
        <v>116</v>
      </c>
      <c r="E61" s="636" t="s">
        <v>116</v>
      </c>
      <c r="F61" s="636">
        <v>696</v>
      </c>
    </row>
    <row r="62" spans="1:10" ht="15" customHeight="1" thickBot="1">
      <c r="A62" s="188" t="s">
        <v>573</v>
      </c>
      <c r="B62" s="636">
        <v>3330</v>
      </c>
      <c r="C62" s="637">
        <v>263</v>
      </c>
      <c r="D62" s="637">
        <v>51</v>
      </c>
      <c r="E62" s="636">
        <v>314</v>
      </c>
      <c r="F62" s="636">
        <v>3644</v>
      </c>
    </row>
    <row r="63" spans="1:10" ht="15" customHeight="1" thickBot="1">
      <c r="A63" s="188" t="s">
        <v>664</v>
      </c>
      <c r="B63" s="636">
        <v>3484</v>
      </c>
      <c r="C63" s="637" t="s">
        <v>116</v>
      </c>
      <c r="D63" s="637" t="s">
        <v>116</v>
      </c>
      <c r="E63" s="636" t="s">
        <v>116</v>
      </c>
      <c r="F63" s="636">
        <v>3484</v>
      </c>
    </row>
    <row r="64" spans="1:10" ht="15" customHeight="1" thickBot="1">
      <c r="A64" s="188" t="s">
        <v>665</v>
      </c>
      <c r="B64" s="636">
        <v>1075</v>
      </c>
      <c r="C64" s="637" t="s">
        <v>116</v>
      </c>
      <c r="D64" s="637" t="s">
        <v>116</v>
      </c>
      <c r="E64" s="636" t="s">
        <v>116</v>
      </c>
      <c r="F64" s="636">
        <v>1075</v>
      </c>
    </row>
    <row r="65" spans="1:10" ht="15" customHeight="1" thickBot="1">
      <c r="A65" s="188" t="s">
        <v>574</v>
      </c>
      <c r="B65" s="636">
        <v>20371</v>
      </c>
      <c r="C65" s="637">
        <v>19909</v>
      </c>
      <c r="D65" s="637">
        <v>24412</v>
      </c>
      <c r="E65" s="636">
        <v>44321</v>
      </c>
      <c r="F65" s="636">
        <v>64692</v>
      </c>
    </row>
    <row r="66" spans="1:10" ht="15" customHeight="1" thickBot="1">
      <c r="A66" s="190" t="s">
        <v>201</v>
      </c>
      <c r="B66" s="638">
        <v>39776</v>
      </c>
      <c r="C66" s="639">
        <v>45367</v>
      </c>
      <c r="D66" s="639">
        <v>46736</v>
      </c>
      <c r="E66" s="638">
        <v>92103</v>
      </c>
      <c r="F66" s="638">
        <v>131879</v>
      </c>
    </row>
    <row r="67" spans="1:10" ht="15" customHeight="1" thickBot="1">
      <c r="A67" s="188" t="s">
        <v>202</v>
      </c>
      <c r="B67" s="636">
        <v>113</v>
      </c>
      <c r="C67" s="637">
        <v>19666</v>
      </c>
      <c r="D67" s="637">
        <v>106120</v>
      </c>
      <c r="E67" s="636">
        <v>125786</v>
      </c>
      <c r="F67" s="636">
        <v>125899</v>
      </c>
    </row>
    <row r="68" spans="1:10" ht="15" customHeight="1" thickBot="1">
      <c r="A68" s="188" t="s">
        <v>203</v>
      </c>
      <c r="B68" s="636">
        <v>81</v>
      </c>
      <c r="C68" s="637">
        <v>2084</v>
      </c>
      <c r="D68" s="637">
        <v>6409</v>
      </c>
      <c r="E68" s="636">
        <v>8493</v>
      </c>
      <c r="F68" s="636">
        <v>8574</v>
      </c>
    </row>
    <row r="69" spans="1:10" ht="15" customHeight="1" thickBot="1">
      <c r="A69" s="188" t="s">
        <v>206</v>
      </c>
      <c r="B69" s="636">
        <v>923</v>
      </c>
      <c r="C69" s="637">
        <v>5627</v>
      </c>
      <c r="D69" s="637">
        <v>10701</v>
      </c>
      <c r="E69" s="636">
        <v>16328</v>
      </c>
      <c r="F69" s="636">
        <v>17251</v>
      </c>
    </row>
    <row r="70" spans="1:10" ht="15" customHeight="1" thickTop="1" thickBot="1">
      <c r="A70" s="633" t="s">
        <v>129</v>
      </c>
      <c r="B70" s="640">
        <v>46801</v>
      </c>
      <c r="C70" s="640">
        <v>82934</v>
      </c>
      <c r="D70" s="640">
        <v>180212</v>
      </c>
      <c r="E70" s="640">
        <v>263146</v>
      </c>
      <c r="F70" s="640">
        <v>309947</v>
      </c>
    </row>
    <row r="71" spans="1:10" ht="15.75" customHeight="1" thickTop="1">
      <c r="A71" s="131"/>
      <c r="B71" s="131"/>
      <c r="C71" s="131"/>
      <c r="D71" s="131"/>
      <c r="E71" s="131"/>
      <c r="F71" s="131"/>
    </row>
    <row r="72" spans="1:10" ht="15.75" customHeight="1">
      <c r="A72" s="287" t="s">
        <v>402</v>
      </c>
      <c r="B72" s="196"/>
      <c r="C72" s="196"/>
      <c r="D72" s="196"/>
      <c r="E72" s="196"/>
      <c r="F72" s="196"/>
    </row>
    <row r="73" spans="1:10" s="109" customFormat="1" ht="15.75" customHeight="1">
      <c r="A73" s="192" t="s">
        <v>20</v>
      </c>
      <c r="B73" s="193"/>
      <c r="C73" s="193"/>
      <c r="D73" s="193"/>
      <c r="E73" s="193"/>
      <c r="F73" s="193"/>
      <c r="G73"/>
      <c r="H73"/>
      <c r="I73"/>
      <c r="J73"/>
    </row>
    <row r="74" spans="1:10" s="109" customFormat="1">
      <c r="A74" s="854" t="s">
        <v>413</v>
      </c>
      <c r="B74" s="854"/>
      <c r="C74" s="854"/>
      <c r="D74" s="854"/>
      <c r="E74" s="854"/>
      <c r="F74" s="854"/>
      <c r="G74"/>
      <c r="H74"/>
      <c r="I74"/>
      <c r="J74"/>
    </row>
    <row r="75" spans="1:10" s="109" customFormat="1" ht="15.75" customHeight="1">
      <c r="A75" s="131"/>
      <c r="B75" s="194"/>
      <c r="C75" s="194"/>
      <c r="D75" s="194"/>
      <c r="E75" s="194"/>
      <c r="F75" s="194"/>
      <c r="G75"/>
      <c r="H75"/>
      <c r="I75"/>
      <c r="J75"/>
    </row>
    <row r="76" spans="1:10" ht="18.75">
      <c r="A76" s="131"/>
      <c r="B76" s="131"/>
      <c r="C76" s="131"/>
      <c r="D76" s="131"/>
      <c r="E76" s="131"/>
      <c r="F76" s="131"/>
    </row>
    <row r="77" spans="1:10" ht="30.75" customHeight="1" thickBot="1">
      <c r="A77" s="989" t="s">
        <v>208</v>
      </c>
      <c r="B77" s="989"/>
      <c r="C77" s="989"/>
      <c r="D77" s="989"/>
      <c r="E77" s="989"/>
      <c r="F77" s="989"/>
    </row>
    <row r="78" spans="1:10" s="187" customFormat="1" ht="57.75" thickTop="1" thickBot="1">
      <c r="A78" s="202" t="s">
        <v>28</v>
      </c>
      <c r="B78" s="285" t="s">
        <v>195</v>
      </c>
      <c r="C78" s="286" t="s">
        <v>196</v>
      </c>
      <c r="D78" s="286" t="s">
        <v>197</v>
      </c>
      <c r="E78" s="285" t="s">
        <v>198</v>
      </c>
      <c r="F78" s="202" t="s">
        <v>199</v>
      </c>
      <c r="G78"/>
      <c r="H78"/>
      <c r="I78"/>
      <c r="J78"/>
    </row>
    <row r="79" spans="1:10" ht="20.25" thickTop="1" thickBot="1">
      <c r="A79" s="188" t="s">
        <v>200</v>
      </c>
      <c r="B79" s="641">
        <v>5495</v>
      </c>
      <c r="C79" s="637">
        <v>4788</v>
      </c>
      <c r="D79" s="637">
        <v>6391</v>
      </c>
      <c r="E79" s="641">
        <v>11179</v>
      </c>
      <c r="F79" s="641">
        <v>16674</v>
      </c>
    </row>
    <row r="80" spans="1:10" ht="19.5" thickBot="1">
      <c r="A80" s="188" t="s">
        <v>210</v>
      </c>
      <c r="B80" s="641">
        <v>4244</v>
      </c>
      <c r="C80" s="637">
        <v>14167</v>
      </c>
      <c r="D80" s="637">
        <v>4870</v>
      </c>
      <c r="E80" s="641">
        <v>19037</v>
      </c>
      <c r="F80" s="641">
        <v>23281</v>
      </c>
    </row>
    <row r="81" spans="1:6" ht="19.5" thickBot="1">
      <c r="A81" s="188" t="s">
        <v>211</v>
      </c>
      <c r="B81" s="641">
        <v>342</v>
      </c>
      <c r="C81" s="637" t="s">
        <v>116</v>
      </c>
      <c r="D81" s="637" t="s">
        <v>116</v>
      </c>
      <c r="E81" s="641" t="s">
        <v>116</v>
      </c>
      <c r="F81" s="641">
        <v>342</v>
      </c>
    </row>
    <row r="82" spans="1:6" ht="19.5" thickBot="1">
      <c r="A82" s="188" t="s">
        <v>212</v>
      </c>
      <c r="B82" s="641">
        <v>288</v>
      </c>
      <c r="C82" s="637" t="s">
        <v>116</v>
      </c>
      <c r="D82" s="637" t="s">
        <v>116</v>
      </c>
      <c r="E82" s="641" t="s">
        <v>116</v>
      </c>
      <c r="F82" s="641">
        <v>288</v>
      </c>
    </row>
    <row r="83" spans="1:6" ht="19.5" thickBot="1">
      <c r="A83" s="188" t="s">
        <v>213</v>
      </c>
      <c r="B83" s="641">
        <v>1316</v>
      </c>
      <c r="C83" s="637" t="s">
        <v>116</v>
      </c>
      <c r="D83" s="637" t="s">
        <v>116</v>
      </c>
      <c r="E83" s="641" t="s">
        <v>116</v>
      </c>
      <c r="F83" s="641">
        <v>1316</v>
      </c>
    </row>
    <row r="84" spans="1:6" ht="19.5" thickBot="1">
      <c r="A84" s="188" t="s">
        <v>214</v>
      </c>
      <c r="B84" s="641">
        <v>13680</v>
      </c>
      <c r="C84" s="637">
        <v>24174</v>
      </c>
      <c r="D84" s="637">
        <v>30242</v>
      </c>
      <c r="E84" s="641">
        <v>54416</v>
      </c>
      <c r="F84" s="641">
        <v>68096</v>
      </c>
    </row>
    <row r="85" spans="1:6" ht="19.5" thickBot="1">
      <c r="A85" s="190" t="s">
        <v>201</v>
      </c>
      <c r="B85" s="642">
        <v>19870</v>
      </c>
      <c r="C85" s="639">
        <v>38341</v>
      </c>
      <c r="D85" s="639">
        <v>35112</v>
      </c>
      <c r="E85" s="642">
        <v>73453</v>
      </c>
      <c r="F85" s="642">
        <v>93323</v>
      </c>
    </row>
    <row r="86" spans="1:6" ht="19.5" thickBot="1">
      <c r="A86" s="188" t="s">
        <v>202</v>
      </c>
      <c r="B86" s="641">
        <v>193</v>
      </c>
      <c r="C86" s="637">
        <v>15962</v>
      </c>
      <c r="D86" s="637">
        <v>72959</v>
      </c>
      <c r="E86" s="641">
        <v>88921</v>
      </c>
      <c r="F86" s="641">
        <v>89114</v>
      </c>
    </row>
    <row r="87" spans="1:6" ht="19.5" thickBot="1">
      <c r="A87" s="188" t="s">
        <v>203</v>
      </c>
      <c r="B87" s="641">
        <v>129</v>
      </c>
      <c r="C87" s="637">
        <v>1890</v>
      </c>
      <c r="D87" s="637">
        <v>5335</v>
      </c>
      <c r="E87" s="641">
        <v>7225</v>
      </c>
      <c r="F87" s="641">
        <v>7354</v>
      </c>
    </row>
    <row r="88" spans="1:6" ht="19.5" thickBot="1">
      <c r="A88" s="188" t="s">
        <v>204</v>
      </c>
      <c r="B88" s="641">
        <v>2781</v>
      </c>
      <c r="C88" s="637" t="s">
        <v>116</v>
      </c>
      <c r="D88" s="637" t="s">
        <v>116</v>
      </c>
      <c r="E88" s="641" t="s">
        <v>116</v>
      </c>
      <c r="F88" s="641">
        <v>2781</v>
      </c>
    </row>
    <row r="89" spans="1:6" ht="19.5" thickBot="1">
      <c r="A89" s="188" t="s">
        <v>205</v>
      </c>
      <c r="B89" s="641">
        <v>388</v>
      </c>
      <c r="C89" s="637" t="s">
        <v>116</v>
      </c>
      <c r="D89" s="637" t="s">
        <v>116</v>
      </c>
      <c r="E89" s="641" t="s">
        <v>116</v>
      </c>
      <c r="F89" s="641">
        <v>388</v>
      </c>
    </row>
    <row r="90" spans="1:6" ht="19.5" thickBot="1">
      <c r="A90" s="188" t="s">
        <v>206</v>
      </c>
      <c r="B90" s="641">
        <v>725</v>
      </c>
      <c r="C90" s="637">
        <v>3738</v>
      </c>
      <c r="D90" s="637">
        <v>9897</v>
      </c>
      <c r="E90" s="641">
        <v>13635</v>
      </c>
      <c r="F90" s="641">
        <v>14360</v>
      </c>
    </row>
    <row r="91" spans="1:6" ht="20.25" thickTop="1" thickBot="1">
      <c r="A91" s="633" t="s">
        <v>129</v>
      </c>
      <c r="B91" s="640">
        <v>29581</v>
      </c>
      <c r="C91" s="640">
        <v>64719</v>
      </c>
      <c r="D91" s="640">
        <v>129694</v>
      </c>
      <c r="E91" s="640">
        <v>194413</v>
      </c>
      <c r="F91" s="640">
        <v>223994</v>
      </c>
    </row>
    <row r="92" spans="1:6" ht="19.5" thickTop="1">
      <c r="A92" s="131"/>
      <c r="B92" s="131"/>
      <c r="C92" s="131"/>
      <c r="D92" s="131"/>
      <c r="E92" s="131"/>
      <c r="F92" s="131"/>
    </row>
    <row r="93" spans="1:6" ht="18.75">
      <c r="A93" s="363" t="s">
        <v>498</v>
      </c>
      <c r="B93" s="196"/>
      <c r="C93" s="196"/>
      <c r="D93" s="196"/>
      <c r="E93" s="196"/>
      <c r="F93" s="196"/>
    </row>
    <row r="94" spans="1:6" ht="18.75">
      <c r="A94" s="131"/>
      <c r="B94" s="131"/>
      <c r="C94" s="131"/>
      <c r="D94" s="131"/>
      <c r="E94" s="131"/>
      <c r="F94" s="131"/>
    </row>
    <row r="95" spans="1:6" ht="18.75">
      <c r="A95" s="131"/>
      <c r="B95" s="131"/>
      <c r="C95" s="131"/>
      <c r="D95" s="131"/>
      <c r="E95" s="131"/>
      <c r="F95" s="131"/>
    </row>
    <row r="96" spans="1:6" ht="30.75" customHeight="1" thickBot="1">
      <c r="A96" s="989" t="s">
        <v>209</v>
      </c>
      <c r="B96" s="989"/>
      <c r="C96" s="989"/>
      <c r="D96" s="989"/>
      <c r="E96" s="989"/>
      <c r="F96" s="989"/>
    </row>
    <row r="97" spans="1:10" s="187" customFormat="1" ht="57.75" thickTop="1" thickBot="1">
      <c r="A97" s="202" t="s">
        <v>28</v>
      </c>
      <c r="B97" s="285" t="s">
        <v>195</v>
      </c>
      <c r="C97" s="286" t="s">
        <v>196</v>
      </c>
      <c r="D97" s="286" t="s">
        <v>197</v>
      </c>
      <c r="E97" s="285" t="s">
        <v>198</v>
      </c>
      <c r="F97" s="202" t="s">
        <v>199</v>
      </c>
      <c r="G97"/>
      <c r="H97"/>
      <c r="I97"/>
      <c r="J97"/>
    </row>
    <row r="98" spans="1:10" ht="20.25" thickTop="1" thickBot="1">
      <c r="A98" s="188" t="s">
        <v>200</v>
      </c>
      <c r="B98" s="641">
        <v>4826</v>
      </c>
      <c r="C98" s="637">
        <v>5046</v>
      </c>
      <c r="D98" s="637">
        <v>7026</v>
      </c>
      <c r="E98" s="641">
        <v>12072</v>
      </c>
      <c r="F98" s="641">
        <v>16898</v>
      </c>
    </row>
    <row r="99" spans="1:10" ht="19.5" thickBot="1">
      <c r="A99" s="188" t="s">
        <v>210</v>
      </c>
      <c r="B99" s="641">
        <v>3421</v>
      </c>
      <c r="C99" s="637">
        <v>15813</v>
      </c>
      <c r="D99" s="637">
        <v>5887</v>
      </c>
      <c r="E99" s="641">
        <v>21700</v>
      </c>
      <c r="F99" s="641">
        <v>25121</v>
      </c>
    </row>
    <row r="100" spans="1:10" ht="19.5" thickBot="1">
      <c r="A100" s="188" t="s">
        <v>211</v>
      </c>
      <c r="B100" s="643"/>
      <c r="C100" s="643"/>
      <c r="D100" s="643"/>
      <c r="E100" s="641" t="s">
        <v>116</v>
      </c>
      <c r="F100" s="641" t="s">
        <v>116</v>
      </c>
    </row>
    <row r="101" spans="1:10" ht="19.5" thickBot="1">
      <c r="A101" s="188" t="s">
        <v>212</v>
      </c>
      <c r="B101" s="643"/>
      <c r="C101" s="643"/>
      <c r="D101" s="643"/>
      <c r="E101" s="641" t="s">
        <v>116</v>
      </c>
      <c r="F101" s="641" t="s">
        <v>116</v>
      </c>
    </row>
    <row r="102" spans="1:10" ht="19.5" thickBot="1">
      <c r="A102" s="188" t="s">
        <v>213</v>
      </c>
      <c r="B102" s="643"/>
      <c r="C102" s="643"/>
      <c r="D102" s="643"/>
      <c r="E102" s="641" t="s">
        <v>116</v>
      </c>
      <c r="F102" s="641" t="s">
        <v>116</v>
      </c>
    </row>
    <row r="103" spans="1:10" ht="19.5" thickBot="1">
      <c r="A103" s="188" t="s">
        <v>214</v>
      </c>
      <c r="B103" s="641">
        <v>14433</v>
      </c>
      <c r="C103" s="637">
        <v>22384</v>
      </c>
      <c r="D103" s="637">
        <v>30410</v>
      </c>
      <c r="E103" s="641">
        <v>52794</v>
      </c>
      <c r="F103" s="641">
        <v>67227</v>
      </c>
    </row>
    <row r="104" spans="1:10" ht="19.5" thickBot="1">
      <c r="A104" s="190" t="s">
        <v>201</v>
      </c>
      <c r="B104" s="642">
        <v>17854</v>
      </c>
      <c r="C104" s="639">
        <v>38197</v>
      </c>
      <c r="D104" s="639">
        <v>36297</v>
      </c>
      <c r="E104" s="642">
        <v>74494</v>
      </c>
      <c r="F104" s="642">
        <v>92348</v>
      </c>
    </row>
    <row r="105" spans="1:10" ht="19.5" thickBot="1">
      <c r="A105" s="188" t="s">
        <v>202</v>
      </c>
      <c r="B105" s="641">
        <v>174</v>
      </c>
      <c r="C105" s="637">
        <v>13910</v>
      </c>
      <c r="D105" s="637">
        <v>67154</v>
      </c>
      <c r="E105" s="641">
        <v>81064</v>
      </c>
      <c r="F105" s="641">
        <v>81238</v>
      </c>
    </row>
    <row r="106" spans="1:10" ht="19.5" thickBot="1">
      <c r="A106" s="188" t="s">
        <v>203</v>
      </c>
      <c r="B106" s="641">
        <v>145</v>
      </c>
      <c r="C106" s="637">
        <v>2046</v>
      </c>
      <c r="D106" s="637">
        <v>6074</v>
      </c>
      <c r="E106" s="641">
        <v>8120</v>
      </c>
      <c r="F106" s="641">
        <v>8265</v>
      </c>
    </row>
    <row r="107" spans="1:10" ht="19.5" thickBot="1">
      <c r="A107" s="188" t="s">
        <v>204</v>
      </c>
      <c r="B107" s="641">
        <v>2020</v>
      </c>
      <c r="C107" s="637" t="s">
        <v>116</v>
      </c>
      <c r="D107" s="637" t="s">
        <v>116</v>
      </c>
      <c r="E107" s="641" t="s">
        <v>116</v>
      </c>
      <c r="F107" s="641">
        <v>2020</v>
      </c>
    </row>
    <row r="108" spans="1:10" ht="19.5" thickBot="1">
      <c r="A108" s="188" t="s">
        <v>205</v>
      </c>
      <c r="B108" s="641">
        <v>449</v>
      </c>
      <c r="C108" s="637" t="s">
        <v>116</v>
      </c>
      <c r="D108" s="637" t="s">
        <v>116</v>
      </c>
      <c r="E108" s="641" t="s">
        <v>116</v>
      </c>
      <c r="F108" s="641">
        <v>449</v>
      </c>
    </row>
    <row r="109" spans="1:10" ht="19.5" thickBot="1">
      <c r="A109" s="188" t="s">
        <v>206</v>
      </c>
      <c r="B109" s="641">
        <v>671</v>
      </c>
      <c r="C109" s="637">
        <v>2844</v>
      </c>
      <c r="D109" s="637">
        <v>6279</v>
      </c>
      <c r="E109" s="641">
        <v>9123</v>
      </c>
      <c r="F109" s="641">
        <v>9794</v>
      </c>
    </row>
    <row r="110" spans="1:10" ht="20.25" thickTop="1" thickBot="1">
      <c r="A110" s="633" t="s">
        <v>129</v>
      </c>
      <c r="B110" s="640">
        <v>26139</v>
      </c>
      <c r="C110" s="640">
        <v>62043</v>
      </c>
      <c r="D110" s="640">
        <v>122830</v>
      </c>
      <c r="E110" s="640">
        <v>184873</v>
      </c>
      <c r="F110" s="640">
        <v>211012</v>
      </c>
    </row>
    <row r="111" spans="1:10" ht="19.5" thickTop="1">
      <c r="A111" s="131"/>
      <c r="B111" s="131"/>
      <c r="C111" s="131"/>
      <c r="D111" s="131"/>
      <c r="E111" s="131"/>
      <c r="F111" s="131"/>
    </row>
    <row r="112" spans="1:10" ht="18.75">
      <c r="A112" s="363" t="s">
        <v>499</v>
      </c>
      <c r="B112" s="196"/>
      <c r="C112" s="196"/>
      <c r="D112" s="196"/>
      <c r="E112" s="196"/>
      <c r="F112" s="196"/>
    </row>
    <row r="113" spans="1:10" ht="18.75">
      <c r="A113" s="131"/>
      <c r="B113" s="131"/>
      <c r="C113" s="131"/>
      <c r="D113" s="131"/>
      <c r="E113" s="131"/>
      <c r="F113" s="131"/>
    </row>
    <row r="114" spans="1:10" ht="18.75">
      <c r="A114" s="131"/>
      <c r="B114" s="131"/>
      <c r="C114" s="131"/>
      <c r="D114" s="131"/>
      <c r="E114" s="131"/>
      <c r="F114" s="131"/>
    </row>
    <row r="115" spans="1:10" ht="30.75" customHeight="1" thickBot="1">
      <c r="A115" s="989" t="s">
        <v>219</v>
      </c>
      <c r="B115" s="989"/>
      <c r="C115" s="989"/>
      <c r="D115" s="989"/>
      <c r="E115" s="989"/>
      <c r="F115" s="989"/>
    </row>
    <row r="116" spans="1:10" s="187" customFormat="1" ht="57.75" thickTop="1" thickBot="1">
      <c r="A116" s="202" t="s">
        <v>28</v>
      </c>
      <c r="B116" s="285" t="s">
        <v>195</v>
      </c>
      <c r="C116" s="286" t="s">
        <v>196</v>
      </c>
      <c r="D116" s="286" t="s">
        <v>197</v>
      </c>
      <c r="E116" s="285" t="s">
        <v>198</v>
      </c>
      <c r="F116" s="202" t="s">
        <v>199</v>
      </c>
      <c r="G116"/>
      <c r="H116"/>
      <c r="I116"/>
      <c r="J116"/>
    </row>
    <row r="117" spans="1:10" ht="20.25" thickTop="1" thickBot="1">
      <c r="A117" s="188" t="s">
        <v>200</v>
      </c>
      <c r="B117" s="641">
        <v>4460</v>
      </c>
      <c r="C117" s="637">
        <v>4312</v>
      </c>
      <c r="D117" s="637">
        <v>2355</v>
      </c>
      <c r="E117" s="641">
        <v>6667</v>
      </c>
      <c r="F117" s="641">
        <v>11127</v>
      </c>
    </row>
    <row r="118" spans="1:10" ht="19.5" thickBot="1">
      <c r="A118" s="188" t="s">
        <v>210</v>
      </c>
      <c r="B118" s="641">
        <v>3529</v>
      </c>
      <c r="C118" s="637">
        <v>6461</v>
      </c>
      <c r="D118" s="637">
        <v>963</v>
      </c>
      <c r="E118" s="641">
        <v>7424</v>
      </c>
      <c r="F118" s="641">
        <v>10953</v>
      </c>
    </row>
    <row r="119" spans="1:10" ht="19.5" thickBot="1">
      <c r="A119" s="188" t="s">
        <v>211</v>
      </c>
      <c r="B119" s="643"/>
      <c r="C119" s="643"/>
      <c r="D119" s="643"/>
      <c r="E119" s="643">
        <v>0</v>
      </c>
      <c r="F119" s="643">
        <v>0</v>
      </c>
    </row>
    <row r="120" spans="1:10" ht="19.5" thickBot="1">
      <c r="A120" s="188" t="s">
        <v>212</v>
      </c>
      <c r="B120" s="643"/>
      <c r="C120" s="643"/>
      <c r="D120" s="643"/>
      <c r="E120" s="643">
        <v>0</v>
      </c>
      <c r="F120" s="643">
        <v>0</v>
      </c>
    </row>
    <row r="121" spans="1:10" ht="19.5" thickBot="1">
      <c r="A121" s="188" t="s">
        <v>213</v>
      </c>
      <c r="B121" s="643"/>
      <c r="C121" s="643"/>
      <c r="D121" s="643"/>
      <c r="E121" s="643">
        <v>0</v>
      </c>
      <c r="F121" s="643">
        <v>0</v>
      </c>
    </row>
    <row r="122" spans="1:10" ht="19.5" thickBot="1">
      <c r="A122" s="188" t="s">
        <v>214</v>
      </c>
      <c r="B122" s="641">
        <v>8989</v>
      </c>
      <c r="C122" s="637">
        <v>6166</v>
      </c>
      <c r="D122" s="637">
        <v>3049</v>
      </c>
      <c r="E122" s="641">
        <v>9215</v>
      </c>
      <c r="F122" s="641">
        <v>18204</v>
      </c>
    </row>
    <row r="123" spans="1:10" ht="19.5" thickBot="1">
      <c r="A123" s="190" t="s">
        <v>201</v>
      </c>
      <c r="B123" s="642">
        <v>12518</v>
      </c>
      <c r="C123" s="639">
        <v>12627</v>
      </c>
      <c r="D123" s="639">
        <v>4012</v>
      </c>
      <c r="E123" s="642">
        <v>16639</v>
      </c>
      <c r="F123" s="642">
        <v>29157</v>
      </c>
    </row>
    <row r="124" spans="1:10" ht="19.5" thickBot="1">
      <c r="A124" s="188" t="s">
        <v>202</v>
      </c>
      <c r="B124" s="641">
        <v>210</v>
      </c>
      <c r="C124" s="637">
        <v>5350</v>
      </c>
      <c r="D124" s="637">
        <v>16845</v>
      </c>
      <c r="E124" s="641">
        <v>22195</v>
      </c>
      <c r="F124" s="641">
        <v>22405</v>
      </c>
    </row>
    <row r="125" spans="1:10" ht="19.5" thickBot="1">
      <c r="A125" s="188" t="s">
        <v>203</v>
      </c>
      <c r="B125" s="641">
        <v>164</v>
      </c>
      <c r="C125" s="637">
        <v>847</v>
      </c>
      <c r="D125" s="637">
        <v>651</v>
      </c>
      <c r="E125" s="641">
        <v>1498</v>
      </c>
      <c r="F125" s="641">
        <v>1662</v>
      </c>
    </row>
    <row r="126" spans="1:10" ht="19.5" thickBot="1">
      <c r="A126" s="188" t="s">
        <v>204</v>
      </c>
      <c r="B126" s="641">
        <v>1255</v>
      </c>
      <c r="C126" s="637" t="s">
        <v>116</v>
      </c>
      <c r="D126" s="637" t="s">
        <v>116</v>
      </c>
      <c r="E126" s="641" t="s">
        <v>116</v>
      </c>
      <c r="F126" s="641">
        <v>1255</v>
      </c>
    </row>
    <row r="127" spans="1:10" ht="19.5" thickBot="1">
      <c r="A127" s="188" t="s">
        <v>205</v>
      </c>
      <c r="B127" s="643" t="s">
        <v>116</v>
      </c>
      <c r="C127" s="643" t="s">
        <v>116</v>
      </c>
      <c r="D127" s="643" t="s">
        <v>116</v>
      </c>
      <c r="E127" s="643" t="s">
        <v>116</v>
      </c>
      <c r="F127" s="643" t="s">
        <v>116</v>
      </c>
    </row>
    <row r="128" spans="1:10" ht="19.5" thickBot="1">
      <c r="A128" s="188" t="s">
        <v>206</v>
      </c>
      <c r="B128" s="641">
        <v>696</v>
      </c>
      <c r="C128" s="637">
        <v>1547</v>
      </c>
      <c r="D128" s="637">
        <v>6103</v>
      </c>
      <c r="E128" s="641">
        <v>7650</v>
      </c>
      <c r="F128" s="641">
        <v>8346</v>
      </c>
    </row>
    <row r="129" spans="1:6" ht="20.25" thickTop="1" thickBot="1">
      <c r="A129" s="633" t="s">
        <v>129</v>
      </c>
      <c r="B129" s="640">
        <v>19303</v>
      </c>
      <c r="C129" s="640">
        <v>24683</v>
      </c>
      <c r="D129" s="640">
        <v>29966</v>
      </c>
      <c r="E129" s="640">
        <v>54649</v>
      </c>
      <c r="F129" s="640">
        <v>73952</v>
      </c>
    </row>
    <row r="130" spans="1:6" ht="19.5" thickTop="1">
      <c r="A130" s="131"/>
      <c r="B130" s="131"/>
      <c r="C130" s="131"/>
      <c r="D130" s="131"/>
      <c r="E130" s="131"/>
      <c r="F130" s="131"/>
    </row>
    <row r="131" spans="1:6">
      <c r="A131" s="363" t="s">
        <v>353</v>
      </c>
      <c r="B131" s="195"/>
      <c r="C131" s="195"/>
      <c r="D131" s="195"/>
      <c r="E131" s="195"/>
      <c r="F131" s="195"/>
    </row>
  </sheetData>
  <mergeCells count="9">
    <mergeCell ref="A115:F115"/>
    <mergeCell ref="A74:F74"/>
    <mergeCell ref="A51:F51"/>
    <mergeCell ref="A55:F55"/>
    <mergeCell ref="A3:F3"/>
    <mergeCell ref="A25:F25"/>
    <mergeCell ref="A29:F29"/>
    <mergeCell ref="A77:F77"/>
    <mergeCell ref="A96:F9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workbookViewId="0"/>
  </sheetViews>
  <sheetFormatPr defaultRowHeight="16.5"/>
  <cols>
    <col min="1" max="1" width="34" style="319" customWidth="1"/>
    <col min="2" max="2" width="15.140625" style="319" customWidth="1"/>
    <col min="3" max="3" width="13.85546875" style="319" bestFit="1" customWidth="1"/>
    <col min="4" max="4" width="14.28515625" style="319" bestFit="1" customWidth="1"/>
    <col min="5" max="5" width="13.85546875" style="319" bestFit="1" customWidth="1"/>
    <col min="6" max="6" width="14.28515625" style="319" bestFit="1" customWidth="1"/>
    <col min="7" max="7" width="13.28515625" style="319" customWidth="1"/>
    <col min="8" max="8" width="14.28515625" style="319" bestFit="1" customWidth="1"/>
    <col min="9" max="10" width="13.28515625" style="319" customWidth="1"/>
    <col min="11" max="16384" width="9.140625" style="319"/>
  </cols>
  <sheetData>
    <row r="1" spans="1:10" ht="20.25">
      <c r="A1" s="318" t="s">
        <v>677</v>
      </c>
      <c r="F1" s="320"/>
    </row>
    <row r="2" spans="1:10" ht="21" thickBot="1">
      <c r="A2" s="318"/>
      <c r="F2" s="320"/>
    </row>
    <row r="3" spans="1:10" ht="26.25" customHeight="1" thickTop="1" thickBot="1">
      <c r="A3" s="993" t="s">
        <v>567</v>
      </c>
      <c r="B3" s="994"/>
      <c r="C3" s="994"/>
      <c r="D3" s="994"/>
      <c r="E3" s="994"/>
      <c r="F3" s="994"/>
      <c r="G3" s="995"/>
      <c r="H3" s="197"/>
      <c r="I3" s="197"/>
      <c r="J3" s="197"/>
    </row>
    <row r="4" spans="1:10" ht="21" customHeight="1" thickTop="1">
      <c r="A4" s="996" t="s">
        <v>28</v>
      </c>
      <c r="B4" s="998" t="s">
        <v>678</v>
      </c>
      <c r="C4" s="999"/>
      <c r="D4" s="998" t="s">
        <v>679</v>
      </c>
      <c r="E4" s="999"/>
      <c r="F4" s="1002" t="s">
        <v>680</v>
      </c>
      <c r="G4" s="1003"/>
    </row>
    <row r="5" spans="1:10">
      <c r="A5" s="996"/>
      <c r="B5" s="1000"/>
      <c r="C5" s="1001"/>
      <c r="D5" s="1000"/>
      <c r="E5" s="1001"/>
      <c r="F5" s="1002"/>
      <c r="G5" s="1003"/>
    </row>
    <row r="6" spans="1:10" ht="26.25" customHeight="1" thickBot="1">
      <c r="A6" s="997"/>
      <c r="B6" s="321" t="s">
        <v>681</v>
      </c>
      <c r="C6" s="322" t="s">
        <v>682</v>
      </c>
      <c r="D6" s="321" t="s">
        <v>681</v>
      </c>
      <c r="E6" s="322" t="s">
        <v>682</v>
      </c>
      <c r="F6" s="323" t="s">
        <v>28</v>
      </c>
      <c r="G6" s="324" t="s">
        <v>131</v>
      </c>
    </row>
    <row r="7" spans="1:10" ht="20.25" thickTop="1" thickBot="1">
      <c r="A7" s="644" t="s">
        <v>683</v>
      </c>
      <c r="B7" s="645">
        <v>10216</v>
      </c>
      <c r="C7" s="646"/>
      <c r="D7" s="647">
        <v>17076</v>
      </c>
      <c r="E7" s="648"/>
      <c r="F7" s="649">
        <v>27292</v>
      </c>
      <c r="G7" s="650">
        <v>0.68</v>
      </c>
    </row>
    <row r="8" spans="1:10" ht="20.25" thickTop="1" thickBot="1">
      <c r="A8" s="651" t="s">
        <v>684</v>
      </c>
      <c r="B8" s="652">
        <v>800</v>
      </c>
      <c r="C8" s="646"/>
      <c r="D8" s="647">
        <v>0</v>
      </c>
      <c r="E8" s="648"/>
      <c r="F8" s="649">
        <v>800</v>
      </c>
      <c r="G8" s="650">
        <v>0.02</v>
      </c>
      <c r="H8" s="325"/>
    </row>
    <row r="9" spans="1:10" ht="20.25" thickTop="1" thickBot="1">
      <c r="A9" s="651" t="s">
        <v>685</v>
      </c>
      <c r="B9" s="652">
        <v>340</v>
      </c>
      <c r="C9" s="646"/>
      <c r="D9" s="647">
        <v>4881</v>
      </c>
      <c r="E9" s="648"/>
      <c r="F9" s="649">
        <v>5221</v>
      </c>
      <c r="G9" s="650">
        <v>0.13</v>
      </c>
      <c r="H9" s="325"/>
    </row>
    <row r="10" spans="1:10" ht="20.25" thickTop="1" thickBot="1">
      <c r="A10" s="651" t="s">
        <v>686</v>
      </c>
      <c r="B10" s="652">
        <v>112</v>
      </c>
      <c r="C10" s="646"/>
      <c r="D10" s="647">
        <v>418</v>
      </c>
      <c r="E10" s="648"/>
      <c r="F10" s="649">
        <v>530</v>
      </c>
      <c r="G10" s="650">
        <v>0.02</v>
      </c>
      <c r="H10" s="325"/>
    </row>
    <row r="11" spans="1:10" ht="20.25" thickTop="1" thickBot="1">
      <c r="A11" s="651" t="s">
        <v>687</v>
      </c>
      <c r="B11" s="652">
        <v>230</v>
      </c>
      <c r="C11" s="646"/>
      <c r="D11" s="647">
        <v>1207</v>
      </c>
      <c r="E11" s="648"/>
      <c r="F11" s="649">
        <v>1437</v>
      </c>
      <c r="G11" s="650">
        <v>0.04</v>
      </c>
      <c r="H11" s="325"/>
    </row>
    <row r="12" spans="1:10" ht="20.25" thickTop="1" thickBot="1">
      <c r="A12" s="651" t="s">
        <v>688</v>
      </c>
      <c r="B12" s="652">
        <v>117</v>
      </c>
      <c r="C12" s="646"/>
      <c r="D12" s="647">
        <v>769</v>
      </c>
      <c r="E12" s="648"/>
      <c r="F12" s="649">
        <v>886</v>
      </c>
      <c r="G12" s="650">
        <v>0.02</v>
      </c>
      <c r="H12" s="325"/>
    </row>
    <row r="13" spans="1:10" ht="20.25" thickTop="1" thickBot="1">
      <c r="A13" s="651" t="s">
        <v>689</v>
      </c>
      <c r="B13" s="652">
        <v>0</v>
      </c>
      <c r="C13" s="646"/>
      <c r="D13" s="647">
        <v>171</v>
      </c>
      <c r="E13" s="648"/>
      <c r="F13" s="649">
        <v>171</v>
      </c>
      <c r="G13" s="650" t="s">
        <v>116</v>
      </c>
      <c r="H13" s="325"/>
    </row>
    <row r="14" spans="1:10" ht="20.25" thickTop="1" thickBot="1">
      <c r="A14" s="651" t="s">
        <v>690</v>
      </c>
      <c r="B14" s="652">
        <v>0</v>
      </c>
      <c r="C14" s="646"/>
      <c r="D14" s="647">
        <v>57</v>
      </c>
      <c r="E14" s="648"/>
      <c r="F14" s="649">
        <v>57</v>
      </c>
      <c r="G14" s="650" t="s">
        <v>116</v>
      </c>
      <c r="H14" s="325"/>
    </row>
    <row r="15" spans="1:10" ht="20.25" thickTop="1" thickBot="1">
      <c r="A15" s="651" t="s">
        <v>691</v>
      </c>
      <c r="B15" s="652">
        <v>60</v>
      </c>
      <c r="C15" s="646"/>
      <c r="D15" s="647">
        <v>22</v>
      </c>
      <c r="E15" s="648"/>
      <c r="F15" s="649">
        <v>82</v>
      </c>
      <c r="G15" s="650" t="s">
        <v>116</v>
      </c>
      <c r="H15" s="325"/>
    </row>
    <row r="16" spans="1:10" ht="20.25" thickTop="1" thickBot="1">
      <c r="A16" s="651" t="s">
        <v>692</v>
      </c>
      <c r="B16" s="652">
        <v>39</v>
      </c>
      <c r="C16" s="646"/>
      <c r="D16" s="647">
        <v>111</v>
      </c>
      <c r="E16" s="648"/>
      <c r="F16" s="649">
        <v>150</v>
      </c>
      <c r="G16" s="650" t="s">
        <v>116</v>
      </c>
      <c r="H16" s="325"/>
    </row>
    <row r="17" spans="1:8" ht="20.25" thickTop="1" thickBot="1">
      <c r="A17" s="651" t="s">
        <v>693</v>
      </c>
      <c r="B17" s="652">
        <v>26</v>
      </c>
      <c r="C17" s="646"/>
      <c r="D17" s="647">
        <v>105</v>
      </c>
      <c r="E17" s="648"/>
      <c r="F17" s="649">
        <v>131</v>
      </c>
      <c r="G17" s="650" t="s">
        <v>116</v>
      </c>
      <c r="H17" s="325"/>
    </row>
    <row r="18" spans="1:8" ht="21" thickTop="1" thickBot="1">
      <c r="A18" s="651" t="s">
        <v>720</v>
      </c>
      <c r="B18" s="652">
        <v>390</v>
      </c>
      <c r="C18" s="646"/>
      <c r="D18" s="647">
        <v>2577</v>
      </c>
      <c r="E18" s="648"/>
      <c r="F18" s="649">
        <v>2967</v>
      </c>
      <c r="G18" s="650">
        <v>0.08</v>
      </c>
      <c r="H18" s="325"/>
    </row>
    <row r="19" spans="1:8" ht="20.25" thickTop="1" thickBot="1">
      <c r="A19" s="651" t="s">
        <v>694</v>
      </c>
      <c r="B19" s="652">
        <v>54</v>
      </c>
      <c r="C19" s="646"/>
      <c r="D19" s="647">
        <v>280</v>
      </c>
      <c r="E19" s="648"/>
      <c r="F19" s="649">
        <v>334</v>
      </c>
      <c r="G19" s="650">
        <v>0.01</v>
      </c>
      <c r="H19" s="325"/>
    </row>
    <row r="20" spans="1:8" ht="20.25" thickTop="1" thickBot="1">
      <c r="A20" s="651"/>
      <c r="B20" s="653"/>
      <c r="C20" s="654"/>
      <c r="D20" s="655"/>
      <c r="E20" s="656"/>
      <c r="F20" s="657"/>
      <c r="G20" s="650"/>
      <c r="H20" s="325"/>
    </row>
    <row r="21" spans="1:8" ht="21" customHeight="1" thickTop="1" thickBot="1">
      <c r="A21" s="658" t="s">
        <v>695</v>
      </c>
      <c r="B21" s="326">
        <v>12384</v>
      </c>
      <c r="C21" s="659"/>
      <c r="D21" s="327">
        <v>27674</v>
      </c>
      <c r="E21" s="660"/>
      <c r="F21" s="327">
        <v>40058</v>
      </c>
      <c r="G21" s="328">
        <v>1</v>
      </c>
      <c r="H21" s="325"/>
    </row>
    <row r="22" spans="1:8" ht="25.5" customHeight="1" thickTop="1" thickBot="1">
      <c r="A22" s="658" t="s">
        <v>696</v>
      </c>
      <c r="B22" s="661">
        <v>26</v>
      </c>
      <c r="C22" s="662"/>
      <c r="D22" s="663">
        <v>333</v>
      </c>
      <c r="E22" s="664"/>
      <c r="F22" s="665">
        <v>359</v>
      </c>
      <c r="G22" s="329"/>
    </row>
    <row r="23" spans="1:8" ht="19.5" thickTop="1">
      <c r="A23" s="330"/>
      <c r="B23" s="330"/>
      <c r="C23" s="330"/>
      <c r="D23" s="330"/>
      <c r="E23" s="330"/>
      <c r="F23" s="330"/>
      <c r="G23" s="330"/>
    </row>
    <row r="24" spans="1:8">
      <c r="A24" s="331" t="s">
        <v>20</v>
      </c>
    </row>
    <row r="25" spans="1:8">
      <c r="A25" s="992" t="s">
        <v>697</v>
      </c>
      <c r="B25" s="992"/>
      <c r="C25" s="992"/>
      <c r="D25" s="992"/>
      <c r="E25" s="992"/>
      <c r="F25" s="992"/>
      <c r="G25" s="992"/>
    </row>
    <row r="26" spans="1:8">
      <c r="A26" s="992" t="s">
        <v>698</v>
      </c>
      <c r="B26" s="992"/>
      <c r="C26" s="992"/>
      <c r="D26" s="992"/>
      <c r="E26" s="992"/>
      <c r="F26" s="992"/>
      <c r="G26" s="992"/>
    </row>
    <row r="27" spans="1:8">
      <c r="A27" s="332"/>
    </row>
    <row r="28" spans="1:8">
      <c r="A28" s="333"/>
    </row>
    <row r="30" spans="1:8">
      <c r="B30" s="334"/>
      <c r="F30" s="335">
        <f>F21-'[1]16 - Asset data'!B15</f>
        <v>0</v>
      </c>
    </row>
  </sheetData>
  <mergeCells count="7">
    <mergeCell ref="A26:G26"/>
    <mergeCell ref="A3:G3"/>
    <mergeCell ref="A4:A6"/>
    <mergeCell ref="B4:C5"/>
    <mergeCell ref="D4:E5"/>
    <mergeCell ref="F4:G5"/>
    <mergeCell ref="A25:G2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39"/>
  <sheetViews>
    <sheetView workbookViewId="0">
      <selection activeCell="F13" sqref="F13"/>
    </sheetView>
  </sheetViews>
  <sheetFormatPr defaultRowHeight="16.5"/>
  <cols>
    <col min="1" max="1" width="33.140625" style="2" customWidth="1"/>
    <col min="2" max="3" width="24.42578125" style="2" customWidth="1"/>
    <col min="4" max="4" width="17.7109375" style="2" customWidth="1"/>
    <col min="5" max="5" width="3.7109375" style="187" customWidth="1"/>
    <col min="6" max="6" width="9.42578125" style="2" bestFit="1" customWidth="1"/>
    <col min="7" max="16384" width="9.140625" style="2"/>
  </cols>
  <sheetData>
    <row r="1" spans="1:6" ht="15.75" customHeight="1">
      <c r="A1" s="24" t="s">
        <v>269</v>
      </c>
    </row>
    <row r="2" spans="1:6" ht="15.75" customHeight="1">
      <c r="A2" s="24"/>
    </row>
    <row r="3" spans="1:6" s="187" customFormat="1" ht="21" customHeight="1">
      <c r="A3" s="1004" t="s">
        <v>654</v>
      </c>
      <c r="B3" s="1005"/>
      <c r="C3" s="1005"/>
      <c r="D3" s="198"/>
    </row>
    <row r="4" spans="1:6" s="187" customFormat="1" ht="39" customHeight="1">
      <c r="A4" s="1006" t="s">
        <v>537</v>
      </c>
      <c r="B4" s="1008" t="s">
        <v>358</v>
      </c>
      <c r="C4" s="1008"/>
    </row>
    <row r="5" spans="1:6" s="187" customFormat="1" ht="19.5" customHeight="1" thickBot="1">
      <c r="A5" s="1007"/>
      <c r="B5" s="201" t="s">
        <v>28</v>
      </c>
      <c r="C5" s="201" t="s">
        <v>131</v>
      </c>
    </row>
    <row r="6" spans="1:6" s="187" customFormat="1" ht="19.5" thickBot="1">
      <c r="A6" s="188" t="s">
        <v>154</v>
      </c>
      <c r="B6" s="666">
        <v>4378</v>
      </c>
      <c r="C6" s="667">
        <v>0.13</v>
      </c>
    </row>
    <row r="7" spans="1:6" s="187" customFormat="1" ht="19.5" thickBot="1">
      <c r="A7" s="188" t="s">
        <v>155</v>
      </c>
      <c r="B7" s="666">
        <v>10766</v>
      </c>
      <c r="C7" s="667">
        <v>0.32</v>
      </c>
    </row>
    <row r="8" spans="1:6" s="187" customFormat="1" ht="19.5" thickBot="1">
      <c r="A8" s="188" t="s">
        <v>59</v>
      </c>
      <c r="B8" s="666">
        <v>11502</v>
      </c>
      <c r="C8" s="667">
        <v>0.34</v>
      </c>
    </row>
    <row r="9" spans="1:6" s="187" customFormat="1" ht="19.5" thickBot="1">
      <c r="A9" s="188" t="s">
        <v>156</v>
      </c>
      <c r="B9" s="666">
        <v>6599</v>
      </c>
      <c r="C9" s="667">
        <v>0.19</v>
      </c>
    </row>
    <row r="10" spans="1:6" s="187" customFormat="1" ht="19.5" thickBot="1">
      <c r="A10" s="188" t="s">
        <v>492</v>
      </c>
      <c r="B10" s="668">
        <v>549</v>
      </c>
      <c r="C10" s="820">
        <v>0.02</v>
      </c>
    </row>
    <row r="11" spans="1:6" s="187" customFormat="1" ht="20.25" thickTop="1" thickBot="1">
      <c r="A11" s="670" t="s">
        <v>129</v>
      </c>
      <c r="B11" s="671">
        <v>33794</v>
      </c>
      <c r="C11" s="672">
        <v>1</v>
      </c>
    </row>
    <row r="12" spans="1:6" s="187" customFormat="1" ht="19.5" thickTop="1">
      <c r="A12" s="131"/>
      <c r="B12" s="131"/>
      <c r="C12" s="131"/>
      <c r="D12" s="2"/>
    </row>
    <row r="13" spans="1:6" s="187" customFormat="1">
      <c r="A13" s="1009" t="s">
        <v>710</v>
      </c>
      <c r="B13" s="1009"/>
      <c r="C13" s="1009"/>
      <c r="D13" s="191"/>
      <c r="E13" s="199"/>
    </row>
    <row r="14" spans="1:6" s="187" customFormat="1">
      <c r="A14" s="192"/>
      <c r="B14" s="191"/>
      <c r="C14" s="191"/>
      <c r="D14" s="191"/>
      <c r="E14" s="199"/>
    </row>
    <row r="15" spans="1:6" ht="15.75" customHeight="1">
      <c r="A15" s="316"/>
      <c r="B15" s="200"/>
      <c r="F15" s="186"/>
    </row>
    <row r="16" spans="1:6" s="187" customFormat="1" ht="21" customHeight="1">
      <c r="A16" s="1010" t="s">
        <v>568</v>
      </c>
      <c r="B16" s="1011"/>
      <c r="C16" s="1011"/>
      <c r="D16" s="198"/>
    </row>
    <row r="17" spans="1:6" s="187" customFormat="1" ht="39" customHeight="1">
      <c r="A17" s="1006" t="s">
        <v>537</v>
      </c>
      <c r="B17" s="1008" t="s">
        <v>358</v>
      </c>
      <c r="C17" s="1008"/>
    </row>
    <row r="18" spans="1:6" s="187" customFormat="1" ht="19.5" customHeight="1" thickBot="1">
      <c r="A18" s="1007"/>
      <c r="B18" s="201" t="s">
        <v>28</v>
      </c>
      <c r="C18" s="201" t="s">
        <v>131</v>
      </c>
    </row>
    <row r="19" spans="1:6" s="187" customFormat="1" ht="19.5" thickBot="1">
      <c r="A19" s="188" t="s">
        <v>154</v>
      </c>
      <c r="B19" s="666">
        <v>4795</v>
      </c>
      <c r="C19" s="667">
        <v>0.12</v>
      </c>
    </row>
    <row r="20" spans="1:6" s="187" customFormat="1" ht="19.5" thickBot="1">
      <c r="A20" s="188" t="s">
        <v>155</v>
      </c>
      <c r="B20" s="673">
        <v>14497</v>
      </c>
      <c r="C20" s="549">
        <v>0.36</v>
      </c>
    </row>
    <row r="21" spans="1:6" s="187" customFormat="1" ht="19.5" thickBot="1">
      <c r="A21" s="188" t="s">
        <v>59</v>
      </c>
      <c r="B21" s="673">
        <v>13229</v>
      </c>
      <c r="C21" s="549">
        <v>0.33</v>
      </c>
    </row>
    <row r="22" spans="1:6" s="187" customFormat="1" ht="19.5" thickBot="1">
      <c r="A22" s="188" t="s">
        <v>156</v>
      </c>
      <c r="B22" s="673">
        <v>6852</v>
      </c>
      <c r="C22" s="674">
        <v>0.17</v>
      </c>
    </row>
    <row r="23" spans="1:6" s="187" customFormat="1" ht="19.5" thickBot="1">
      <c r="A23" s="188" t="s">
        <v>492</v>
      </c>
      <c r="B23" s="668">
        <v>685</v>
      </c>
      <c r="C23" s="669">
        <v>0.02</v>
      </c>
    </row>
    <row r="24" spans="1:6" s="187" customFormat="1" ht="20.25" thickTop="1" thickBot="1">
      <c r="A24" s="670" t="s">
        <v>129</v>
      </c>
      <c r="B24" s="671">
        <v>40058</v>
      </c>
      <c r="C24" s="672">
        <v>1</v>
      </c>
    </row>
    <row r="25" spans="1:6" s="187" customFormat="1" ht="19.5" thickTop="1">
      <c r="A25" s="131"/>
      <c r="B25" s="131"/>
      <c r="C25" s="131"/>
      <c r="D25" s="2"/>
    </row>
    <row r="26" spans="1:6" s="187" customFormat="1">
      <c r="A26" s="1009" t="s">
        <v>721</v>
      </c>
      <c r="B26" s="1009"/>
      <c r="C26" s="1009"/>
      <c r="D26" s="191"/>
      <c r="E26" s="199"/>
    </row>
    <row r="27" spans="1:6" s="187" customFormat="1">
      <c r="A27" s="192"/>
      <c r="B27" s="191"/>
      <c r="C27" s="191"/>
      <c r="D27" s="191"/>
      <c r="E27" s="199"/>
    </row>
    <row r="28" spans="1:6" ht="15.75" customHeight="1">
      <c r="A28" s="178"/>
      <c r="B28" s="200"/>
      <c r="F28" s="186"/>
    </row>
    <row r="29" spans="1:6" s="187" customFormat="1" ht="21" customHeight="1">
      <c r="A29" s="1010" t="s">
        <v>538</v>
      </c>
      <c r="B29" s="1011"/>
      <c r="C29" s="1011"/>
      <c r="D29" s="198"/>
    </row>
    <row r="30" spans="1:6" s="187" customFormat="1" ht="39" customHeight="1">
      <c r="A30" s="1006" t="s">
        <v>537</v>
      </c>
      <c r="B30" s="1008" t="s">
        <v>358</v>
      </c>
      <c r="C30" s="1008"/>
    </row>
    <row r="31" spans="1:6" s="187" customFormat="1" ht="19.5" customHeight="1" thickBot="1">
      <c r="A31" s="1007"/>
      <c r="B31" s="202" t="s">
        <v>28</v>
      </c>
      <c r="C31" s="202" t="s">
        <v>131</v>
      </c>
    </row>
    <row r="32" spans="1:6" s="187" customFormat="1" ht="19.5" thickBot="1">
      <c r="A32" s="188" t="s">
        <v>154</v>
      </c>
      <c r="B32" s="675">
        <v>4959</v>
      </c>
      <c r="C32" s="667">
        <v>0.12</v>
      </c>
    </row>
    <row r="33" spans="1:5" s="187" customFormat="1" ht="19.5" thickBot="1">
      <c r="A33" s="188" t="s">
        <v>155</v>
      </c>
      <c r="B33" s="676">
        <v>12438</v>
      </c>
      <c r="C33" s="549">
        <v>0.31</v>
      </c>
    </row>
    <row r="34" spans="1:5" s="187" customFormat="1" ht="19.5" thickBot="1">
      <c r="A34" s="188" t="s">
        <v>59</v>
      </c>
      <c r="B34" s="676">
        <v>14507</v>
      </c>
      <c r="C34" s="549">
        <v>0.37</v>
      </c>
    </row>
    <row r="35" spans="1:5" s="187" customFormat="1" ht="19.5" thickBot="1">
      <c r="A35" s="188" t="s">
        <v>156</v>
      </c>
      <c r="B35" s="676">
        <v>7346</v>
      </c>
      <c r="C35" s="674">
        <v>0.19</v>
      </c>
    </row>
    <row r="36" spans="1:5" s="187" customFormat="1" ht="19.5" thickBot="1">
      <c r="A36" s="188" t="s">
        <v>492</v>
      </c>
      <c r="B36" s="677">
        <v>526</v>
      </c>
      <c r="C36" s="669">
        <v>0.01</v>
      </c>
    </row>
    <row r="37" spans="1:5" s="187" customFormat="1" ht="20.25" thickTop="1" thickBot="1">
      <c r="A37" s="670" t="s">
        <v>129</v>
      </c>
      <c r="B37" s="678">
        <v>39776</v>
      </c>
      <c r="C37" s="672">
        <v>1</v>
      </c>
    </row>
    <row r="38" spans="1:5" s="187" customFormat="1" ht="19.5" thickTop="1">
      <c r="A38" s="131"/>
      <c r="B38" s="131"/>
      <c r="C38" s="131"/>
      <c r="D38" s="2"/>
    </row>
    <row r="39" spans="1:5" s="187" customFormat="1">
      <c r="A39" s="1009" t="s">
        <v>581</v>
      </c>
      <c r="B39" s="1009"/>
      <c r="C39" s="1009"/>
      <c r="D39" s="191"/>
      <c r="E39" s="199"/>
    </row>
  </sheetData>
  <mergeCells count="12">
    <mergeCell ref="A3:C3"/>
    <mergeCell ref="A4:A5"/>
    <mergeCell ref="B4:C4"/>
    <mergeCell ref="A13:C13"/>
    <mergeCell ref="A39:C39"/>
    <mergeCell ref="A17:A18"/>
    <mergeCell ref="B17:C17"/>
    <mergeCell ref="A16:C16"/>
    <mergeCell ref="A26:C26"/>
    <mergeCell ref="A29:C29"/>
    <mergeCell ref="A30:A31"/>
    <mergeCell ref="B30:C3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86"/>
  <sheetViews>
    <sheetView topLeftCell="A34" zoomScale="90" zoomScaleNormal="90" workbookViewId="0">
      <selection activeCell="G63" sqref="G63"/>
    </sheetView>
  </sheetViews>
  <sheetFormatPr defaultRowHeight="16.5"/>
  <cols>
    <col min="1" max="1" width="32.42578125" style="2" customWidth="1"/>
    <col min="2" max="7" width="14.28515625" style="2" customWidth="1"/>
    <col min="8" max="8" width="6.28515625" style="2" customWidth="1"/>
    <col min="9" max="9" width="14.28515625" style="2" customWidth="1"/>
    <col min="10" max="16384" width="9.140625" style="2"/>
  </cols>
  <sheetData>
    <row r="1" spans="1:9" ht="20.25">
      <c r="A1" s="1" t="s">
        <v>169</v>
      </c>
      <c r="E1" s="106"/>
    </row>
    <row r="2" spans="1:9" ht="21" thickBot="1">
      <c r="A2" s="1"/>
      <c r="E2" s="106"/>
    </row>
    <row r="3" spans="1:9" ht="41.25" customHeight="1" thickTop="1" thickBot="1">
      <c r="A3" s="342" t="s">
        <v>655</v>
      </c>
      <c r="B3" s="343" t="s">
        <v>154</v>
      </c>
      <c r="C3" s="343" t="s">
        <v>155</v>
      </c>
      <c r="D3" s="343" t="s">
        <v>59</v>
      </c>
      <c r="E3" s="343" t="s">
        <v>156</v>
      </c>
      <c r="F3" s="343" t="s">
        <v>157</v>
      </c>
      <c r="G3" s="343" t="s">
        <v>129</v>
      </c>
      <c r="I3" s="343" t="s">
        <v>131</v>
      </c>
    </row>
    <row r="4" spans="1:9" ht="21" customHeight="1" thickTop="1" thickBot="1">
      <c r="A4" s="203" t="s">
        <v>171</v>
      </c>
      <c r="B4" s="296">
        <v>0</v>
      </c>
      <c r="C4" s="296">
        <v>303</v>
      </c>
      <c r="D4" s="296">
        <v>318</v>
      </c>
      <c r="E4" s="296">
        <v>611</v>
      </c>
      <c r="F4" s="296">
        <v>0</v>
      </c>
      <c r="G4" s="826">
        <v>1232</v>
      </c>
      <c r="H4" s="131"/>
      <c r="I4" s="291">
        <v>0.04</v>
      </c>
    </row>
    <row r="5" spans="1:9" ht="21" customHeight="1" thickBot="1">
      <c r="A5" s="205" t="s">
        <v>172</v>
      </c>
      <c r="B5" s="297">
        <v>0</v>
      </c>
      <c r="C5" s="297">
        <v>375</v>
      </c>
      <c r="D5" s="297">
        <v>432</v>
      </c>
      <c r="E5" s="297">
        <v>276</v>
      </c>
      <c r="F5" s="297">
        <v>141</v>
      </c>
      <c r="G5" s="823">
        <v>1224</v>
      </c>
      <c r="H5" s="131"/>
      <c r="I5" s="207">
        <v>0.04</v>
      </c>
    </row>
    <row r="6" spans="1:9" ht="21" customHeight="1" thickBot="1">
      <c r="A6" s="205" t="s">
        <v>158</v>
      </c>
      <c r="B6" s="297">
        <v>186</v>
      </c>
      <c r="C6" s="297">
        <v>367</v>
      </c>
      <c r="D6" s="297">
        <v>571</v>
      </c>
      <c r="E6" s="297">
        <v>743</v>
      </c>
      <c r="F6" s="297">
        <v>7</v>
      </c>
      <c r="G6" s="823">
        <v>1874</v>
      </c>
      <c r="H6" s="131"/>
      <c r="I6" s="207">
        <v>0.05</v>
      </c>
    </row>
    <row r="7" spans="1:9" ht="21" customHeight="1" thickBot="1">
      <c r="A7" s="205" t="s">
        <v>159</v>
      </c>
      <c r="B7" s="297">
        <v>254</v>
      </c>
      <c r="C7" s="297">
        <v>372</v>
      </c>
      <c r="D7" s="297">
        <v>1081</v>
      </c>
      <c r="E7" s="297">
        <v>342</v>
      </c>
      <c r="F7" s="297">
        <v>12</v>
      </c>
      <c r="G7" s="823">
        <v>2061</v>
      </c>
      <c r="H7" s="131"/>
      <c r="I7" s="207">
        <v>0.06</v>
      </c>
    </row>
    <row r="8" spans="1:9" ht="21" customHeight="1" thickBot="1">
      <c r="A8" s="205" t="s">
        <v>160</v>
      </c>
      <c r="B8" s="297">
        <v>514</v>
      </c>
      <c r="C8" s="297">
        <v>537</v>
      </c>
      <c r="D8" s="297">
        <v>2510</v>
      </c>
      <c r="E8" s="297">
        <v>448</v>
      </c>
      <c r="F8" s="297">
        <v>16</v>
      </c>
      <c r="G8" s="823">
        <v>4025</v>
      </c>
      <c r="H8" s="131"/>
      <c r="I8" s="207">
        <v>0.12</v>
      </c>
    </row>
    <row r="9" spans="1:9" ht="21" customHeight="1" thickBot="1">
      <c r="A9" s="205" t="s">
        <v>161</v>
      </c>
      <c r="B9" s="297">
        <v>99</v>
      </c>
      <c r="C9" s="297">
        <v>299</v>
      </c>
      <c r="D9" s="297">
        <v>204</v>
      </c>
      <c r="E9" s="297">
        <v>127</v>
      </c>
      <c r="F9" s="297">
        <v>8</v>
      </c>
      <c r="G9" s="823">
        <v>737</v>
      </c>
      <c r="H9" s="131"/>
      <c r="I9" s="207">
        <v>0.02</v>
      </c>
    </row>
    <row r="10" spans="1:9" ht="21" customHeight="1" thickBot="1">
      <c r="A10" s="205" t="s">
        <v>162</v>
      </c>
      <c r="B10" s="297">
        <v>22</v>
      </c>
      <c r="C10" s="297">
        <v>121</v>
      </c>
      <c r="D10" s="297">
        <v>832</v>
      </c>
      <c r="E10" s="297">
        <v>1326</v>
      </c>
      <c r="F10" s="297">
        <v>0</v>
      </c>
      <c r="G10" s="823">
        <v>2301</v>
      </c>
      <c r="H10" s="131"/>
      <c r="I10" s="207">
        <v>7.0000000000000007E-2</v>
      </c>
    </row>
    <row r="11" spans="1:9" ht="21" customHeight="1" thickBot="1">
      <c r="A11" s="205" t="s">
        <v>168</v>
      </c>
      <c r="B11" s="297">
        <v>1144</v>
      </c>
      <c r="C11" s="297">
        <v>6505</v>
      </c>
      <c r="D11" s="297">
        <v>638</v>
      </c>
      <c r="E11" s="297">
        <v>130</v>
      </c>
      <c r="F11" s="297">
        <v>9</v>
      </c>
      <c r="G11" s="823">
        <v>8426</v>
      </c>
      <c r="H11" s="131"/>
      <c r="I11" s="207">
        <v>0.25</v>
      </c>
    </row>
    <row r="12" spans="1:9" ht="21" customHeight="1" thickBot="1">
      <c r="A12" s="205" t="s">
        <v>173</v>
      </c>
      <c r="B12" s="297">
        <v>24</v>
      </c>
      <c r="C12" s="297">
        <v>141</v>
      </c>
      <c r="D12" s="297">
        <v>2786</v>
      </c>
      <c r="E12" s="297">
        <v>970</v>
      </c>
      <c r="F12" s="297">
        <v>112</v>
      </c>
      <c r="G12" s="823">
        <v>4033</v>
      </c>
      <c r="H12" s="131"/>
      <c r="I12" s="207">
        <v>0.12</v>
      </c>
    </row>
    <row r="13" spans="1:9" ht="21" customHeight="1" thickBot="1">
      <c r="A13" s="205" t="s">
        <v>163</v>
      </c>
      <c r="B13" s="297">
        <v>19</v>
      </c>
      <c r="C13" s="297">
        <v>400</v>
      </c>
      <c r="D13" s="297">
        <v>337</v>
      </c>
      <c r="E13" s="297">
        <v>70</v>
      </c>
      <c r="F13" s="297">
        <v>8</v>
      </c>
      <c r="G13" s="823">
        <v>834</v>
      </c>
      <c r="H13" s="131"/>
      <c r="I13" s="207">
        <v>0.02</v>
      </c>
    </row>
    <row r="14" spans="1:9" ht="21" customHeight="1" thickBot="1">
      <c r="A14" s="205" t="s">
        <v>164</v>
      </c>
      <c r="B14" s="297">
        <v>0</v>
      </c>
      <c r="C14" s="297">
        <v>141</v>
      </c>
      <c r="D14" s="297">
        <v>372</v>
      </c>
      <c r="E14" s="297">
        <v>42</v>
      </c>
      <c r="F14" s="297">
        <v>0</v>
      </c>
      <c r="G14" s="823">
        <v>555</v>
      </c>
      <c r="H14" s="131"/>
      <c r="I14" s="207">
        <v>0.02</v>
      </c>
    </row>
    <row r="15" spans="1:9" ht="21" customHeight="1" thickBot="1">
      <c r="A15" s="205" t="s">
        <v>166</v>
      </c>
      <c r="B15" s="297">
        <v>0</v>
      </c>
      <c r="C15" s="297">
        <v>16</v>
      </c>
      <c r="D15" s="297">
        <v>236</v>
      </c>
      <c r="E15" s="297">
        <v>1469</v>
      </c>
      <c r="F15" s="297">
        <v>212</v>
      </c>
      <c r="G15" s="823">
        <v>1933</v>
      </c>
      <c r="H15" s="131"/>
      <c r="I15" s="207">
        <v>0.06</v>
      </c>
    </row>
    <row r="16" spans="1:9" ht="21" customHeight="1" thickBot="1">
      <c r="A16" s="208" t="s">
        <v>582</v>
      </c>
      <c r="B16" s="297">
        <v>2093</v>
      </c>
      <c r="C16" s="297">
        <v>1040</v>
      </c>
      <c r="D16" s="297">
        <v>945</v>
      </c>
      <c r="E16" s="297">
        <v>0</v>
      </c>
      <c r="F16" s="297">
        <v>24</v>
      </c>
      <c r="G16" s="823">
        <v>4102</v>
      </c>
      <c r="H16" s="131"/>
      <c r="I16" s="207">
        <v>0.12</v>
      </c>
    </row>
    <row r="17" spans="1:9" ht="21" customHeight="1" thickBot="1">
      <c r="A17" s="209" t="s">
        <v>613</v>
      </c>
      <c r="B17" s="298">
        <v>23</v>
      </c>
      <c r="C17" s="298">
        <v>149</v>
      </c>
      <c r="D17" s="298">
        <v>240</v>
      </c>
      <c r="E17" s="298">
        <v>45</v>
      </c>
      <c r="F17" s="298">
        <v>0</v>
      </c>
      <c r="G17" s="825">
        <v>457</v>
      </c>
      <c r="H17" s="131"/>
      <c r="I17" s="211">
        <v>0.01</v>
      </c>
    </row>
    <row r="18" spans="1:9" ht="21" customHeight="1" thickTop="1" thickBot="1">
      <c r="A18" s="212" t="s">
        <v>129</v>
      </c>
      <c r="B18" s="213">
        <v>4378</v>
      </c>
      <c r="C18" s="213">
        <v>10766</v>
      </c>
      <c r="D18" s="213">
        <v>11502</v>
      </c>
      <c r="E18" s="213">
        <v>6599</v>
      </c>
      <c r="F18" s="213">
        <v>549</v>
      </c>
      <c r="G18" s="213">
        <v>33794</v>
      </c>
      <c r="H18" s="131"/>
      <c r="I18" s="214">
        <v>1</v>
      </c>
    </row>
    <row r="19" spans="1:9" ht="21" customHeight="1" thickTop="1" thickBot="1">
      <c r="A19" s="215" t="s">
        <v>167</v>
      </c>
      <c r="B19" s="216">
        <v>0.13</v>
      </c>
      <c r="C19" s="216">
        <v>0.32</v>
      </c>
      <c r="D19" s="216">
        <v>0.34</v>
      </c>
      <c r="E19" s="216">
        <v>0.19</v>
      </c>
      <c r="F19" s="216">
        <v>0.02</v>
      </c>
      <c r="G19" s="217">
        <v>1</v>
      </c>
      <c r="H19" s="131"/>
      <c r="I19" s="131"/>
    </row>
    <row r="20" spans="1:9" ht="19.5" thickTop="1">
      <c r="A20" s="218"/>
      <c r="B20" s="299"/>
      <c r="C20" s="299"/>
      <c r="D20" s="299"/>
      <c r="E20" s="299"/>
      <c r="F20" s="299"/>
      <c r="G20" s="299"/>
      <c r="H20" s="18"/>
    </row>
    <row r="21" spans="1:9" ht="18.75">
      <c r="A21" s="219" t="s">
        <v>656</v>
      </c>
      <c r="B21" s="299"/>
      <c r="C21" s="299"/>
      <c r="D21" s="299"/>
      <c r="E21" s="299"/>
      <c r="F21" s="299"/>
      <c r="G21" s="299"/>
      <c r="H21" s="18"/>
    </row>
    <row r="22" spans="1:9">
      <c r="A22" s="857" t="s">
        <v>711</v>
      </c>
      <c r="B22" s="857"/>
      <c r="C22" s="857"/>
      <c r="D22" s="857"/>
      <c r="E22" s="857"/>
      <c r="F22" s="857"/>
      <c r="G22" s="857"/>
      <c r="H22" s="857"/>
      <c r="I22" s="857"/>
    </row>
    <row r="23" spans="1:9">
      <c r="A23" s="1012"/>
      <c r="B23" s="1012"/>
      <c r="C23" s="1012"/>
      <c r="D23" s="1012"/>
      <c r="E23" s="1012"/>
      <c r="F23" s="1012"/>
      <c r="G23" s="1012"/>
      <c r="H23" s="1012"/>
      <c r="I23" s="1012"/>
    </row>
    <row r="24" spans="1:9" ht="31.5" customHeight="1" thickBot="1">
      <c r="A24" s="317"/>
      <c r="B24" s="317"/>
      <c r="C24" s="317"/>
      <c r="D24" s="317"/>
      <c r="E24" s="317"/>
      <c r="F24" s="317"/>
      <c r="G24" s="317"/>
      <c r="H24" s="317"/>
      <c r="I24" s="317"/>
    </row>
    <row r="25" spans="1:9" ht="41.25" customHeight="1" thickTop="1" thickBot="1">
      <c r="A25" s="244" t="s">
        <v>569</v>
      </c>
      <c r="B25" s="245" t="s">
        <v>154</v>
      </c>
      <c r="C25" s="245" t="s">
        <v>155</v>
      </c>
      <c r="D25" s="245" t="s">
        <v>59</v>
      </c>
      <c r="E25" s="245" t="s">
        <v>156</v>
      </c>
      <c r="F25" s="245" t="s">
        <v>157</v>
      </c>
      <c r="G25" s="245" t="s">
        <v>129</v>
      </c>
      <c r="I25" s="245" t="s">
        <v>131</v>
      </c>
    </row>
    <row r="26" spans="1:9" ht="21" customHeight="1" thickTop="1" thickBot="1">
      <c r="A26" s="203" t="s">
        <v>171</v>
      </c>
      <c r="B26" s="296" t="s">
        <v>116</v>
      </c>
      <c r="C26" s="296">
        <v>165</v>
      </c>
      <c r="D26" s="296">
        <v>329</v>
      </c>
      <c r="E26" s="296">
        <v>820</v>
      </c>
      <c r="F26" s="296">
        <v>6</v>
      </c>
      <c r="G26" s="826">
        <v>1320</v>
      </c>
      <c r="H26" s="131"/>
      <c r="I26" s="291">
        <v>0.03</v>
      </c>
    </row>
    <row r="27" spans="1:9" ht="21" customHeight="1" thickBot="1">
      <c r="A27" s="205" t="s">
        <v>172</v>
      </c>
      <c r="B27" s="297">
        <v>11</v>
      </c>
      <c r="C27" s="297">
        <v>438</v>
      </c>
      <c r="D27" s="297">
        <v>461</v>
      </c>
      <c r="E27" s="297">
        <v>302</v>
      </c>
      <c r="F27" s="297">
        <v>148</v>
      </c>
      <c r="G27" s="823">
        <v>1360</v>
      </c>
      <c r="H27" s="131"/>
      <c r="I27" s="207">
        <v>0.03</v>
      </c>
    </row>
    <row r="28" spans="1:9" ht="21" customHeight="1" thickBot="1">
      <c r="A28" s="205" t="s">
        <v>158</v>
      </c>
      <c r="B28" s="297">
        <v>165</v>
      </c>
      <c r="C28" s="297">
        <v>268</v>
      </c>
      <c r="D28" s="297">
        <v>592</v>
      </c>
      <c r="E28" s="297">
        <v>735</v>
      </c>
      <c r="F28" s="297">
        <v>3</v>
      </c>
      <c r="G28" s="823">
        <v>1763</v>
      </c>
      <c r="H28" s="131"/>
      <c r="I28" s="207">
        <v>0.04</v>
      </c>
    </row>
    <row r="29" spans="1:9" ht="21" customHeight="1" thickBot="1">
      <c r="A29" s="205" t="s">
        <v>159</v>
      </c>
      <c r="B29" s="297">
        <v>258</v>
      </c>
      <c r="C29" s="297">
        <v>271</v>
      </c>
      <c r="D29" s="297">
        <v>966</v>
      </c>
      <c r="E29" s="297">
        <v>338</v>
      </c>
      <c r="F29" s="297" t="s">
        <v>116</v>
      </c>
      <c r="G29" s="823">
        <v>1833</v>
      </c>
      <c r="H29" s="131"/>
      <c r="I29" s="207">
        <v>0.05</v>
      </c>
    </row>
    <row r="30" spans="1:9" ht="21" customHeight="1" thickBot="1">
      <c r="A30" s="205" t="s">
        <v>160</v>
      </c>
      <c r="B30" s="297">
        <v>662</v>
      </c>
      <c r="C30" s="297">
        <v>769</v>
      </c>
      <c r="D30" s="297">
        <v>2750</v>
      </c>
      <c r="E30" s="297">
        <v>578</v>
      </c>
      <c r="F30" s="297">
        <v>19</v>
      </c>
      <c r="G30" s="823">
        <v>4778</v>
      </c>
      <c r="H30" s="131"/>
      <c r="I30" s="207">
        <v>0.12</v>
      </c>
    </row>
    <row r="31" spans="1:9" ht="21" customHeight="1" thickBot="1">
      <c r="A31" s="205" t="s">
        <v>161</v>
      </c>
      <c r="B31" s="297">
        <v>51</v>
      </c>
      <c r="C31" s="297">
        <v>281</v>
      </c>
      <c r="D31" s="297">
        <v>382</v>
      </c>
      <c r="E31" s="297">
        <v>147</v>
      </c>
      <c r="F31" s="297">
        <v>5</v>
      </c>
      <c r="G31" s="823">
        <v>866</v>
      </c>
      <c r="H31" s="131"/>
      <c r="I31" s="207">
        <v>0.02</v>
      </c>
    </row>
    <row r="32" spans="1:9" ht="21" customHeight="1" thickBot="1">
      <c r="A32" s="205" t="s">
        <v>162</v>
      </c>
      <c r="B32" s="297">
        <v>25</v>
      </c>
      <c r="C32" s="297">
        <v>121</v>
      </c>
      <c r="D32" s="297">
        <v>1304</v>
      </c>
      <c r="E32" s="297">
        <v>1272</v>
      </c>
      <c r="F32" s="297">
        <v>2</v>
      </c>
      <c r="G32" s="823">
        <v>2724</v>
      </c>
      <c r="H32" s="131"/>
      <c r="I32" s="207">
        <v>7.0000000000000007E-2</v>
      </c>
    </row>
    <row r="33" spans="1:9" ht="21" customHeight="1" thickBot="1">
      <c r="A33" s="205" t="s">
        <v>168</v>
      </c>
      <c r="B33" s="297">
        <v>1465</v>
      </c>
      <c r="C33" s="297">
        <v>9983</v>
      </c>
      <c r="D33" s="297">
        <v>827</v>
      </c>
      <c r="E33" s="297">
        <v>109</v>
      </c>
      <c r="F33" s="297">
        <v>0</v>
      </c>
      <c r="G33" s="823">
        <v>12384</v>
      </c>
      <c r="H33" s="131"/>
      <c r="I33" s="207">
        <v>0.31</v>
      </c>
    </row>
    <row r="34" spans="1:9" ht="21" customHeight="1" thickBot="1">
      <c r="A34" s="205" t="s">
        <v>173</v>
      </c>
      <c r="B34" s="297">
        <v>27</v>
      </c>
      <c r="C34" s="297">
        <v>183</v>
      </c>
      <c r="D34" s="297">
        <v>3364</v>
      </c>
      <c r="E34" s="297">
        <v>757</v>
      </c>
      <c r="F34" s="297">
        <v>254</v>
      </c>
      <c r="G34" s="823">
        <v>4585</v>
      </c>
      <c r="H34" s="131"/>
      <c r="I34" s="207">
        <v>0.12</v>
      </c>
    </row>
    <row r="35" spans="1:9" ht="21" customHeight="1" thickBot="1">
      <c r="A35" s="205" t="s">
        <v>163</v>
      </c>
      <c r="B35" s="297">
        <v>16</v>
      </c>
      <c r="C35" s="297">
        <v>428</v>
      </c>
      <c r="D35" s="297">
        <v>426</v>
      </c>
      <c r="E35" s="297">
        <v>38</v>
      </c>
      <c r="F35" s="297">
        <v>22</v>
      </c>
      <c r="G35" s="823">
        <v>930</v>
      </c>
      <c r="H35" s="131"/>
      <c r="I35" s="207">
        <v>0.02</v>
      </c>
    </row>
    <row r="36" spans="1:9" ht="21" customHeight="1" thickBot="1">
      <c r="A36" s="205" t="s">
        <v>164</v>
      </c>
      <c r="B36" s="297">
        <v>0</v>
      </c>
      <c r="C36" s="297">
        <v>147</v>
      </c>
      <c r="D36" s="297">
        <v>381</v>
      </c>
      <c r="E36" s="297">
        <v>81</v>
      </c>
      <c r="F36" s="297">
        <v>0</v>
      </c>
      <c r="G36" s="823">
        <v>609</v>
      </c>
      <c r="H36" s="131"/>
      <c r="I36" s="207">
        <v>0.02</v>
      </c>
    </row>
    <row r="37" spans="1:9" ht="21" customHeight="1" thickBot="1">
      <c r="A37" s="205" t="s">
        <v>744</v>
      </c>
      <c r="B37" s="297" t="s">
        <v>116</v>
      </c>
      <c r="C37" s="297">
        <v>84</v>
      </c>
      <c r="D37" s="297">
        <v>236</v>
      </c>
      <c r="E37" s="297">
        <v>1620</v>
      </c>
      <c r="F37" s="297">
        <v>204</v>
      </c>
      <c r="G37" s="823">
        <v>2144</v>
      </c>
      <c r="H37" s="131"/>
      <c r="I37" s="207">
        <v>0.05</v>
      </c>
    </row>
    <row r="38" spans="1:9" ht="21" customHeight="1" thickBot="1">
      <c r="A38" s="208" t="s">
        <v>582</v>
      </c>
      <c r="B38" s="297">
        <v>2085</v>
      </c>
      <c r="C38" s="297">
        <v>1144</v>
      </c>
      <c r="D38" s="297">
        <v>963</v>
      </c>
      <c r="E38" s="297">
        <v>0</v>
      </c>
      <c r="F38" s="297">
        <v>22</v>
      </c>
      <c r="G38" s="823">
        <v>4214</v>
      </c>
      <c r="H38" s="131"/>
      <c r="I38" s="207">
        <v>0.11</v>
      </c>
    </row>
    <row r="39" spans="1:9" ht="21" customHeight="1" thickBot="1">
      <c r="A39" s="209" t="s">
        <v>615</v>
      </c>
      <c r="B39" s="298">
        <v>30</v>
      </c>
      <c r="C39" s="298">
        <v>215</v>
      </c>
      <c r="D39" s="298">
        <v>248</v>
      </c>
      <c r="E39" s="298">
        <v>55</v>
      </c>
      <c r="F39" s="298">
        <v>0</v>
      </c>
      <c r="G39" s="825">
        <v>548</v>
      </c>
      <c r="H39" s="131"/>
      <c r="I39" s="211">
        <v>0.01</v>
      </c>
    </row>
    <row r="40" spans="1:9" ht="21" customHeight="1" thickTop="1" thickBot="1">
      <c r="A40" s="212" t="s">
        <v>129</v>
      </c>
      <c r="B40" s="213">
        <v>4795</v>
      </c>
      <c r="C40" s="213">
        <v>14497</v>
      </c>
      <c r="D40" s="213">
        <v>13229</v>
      </c>
      <c r="E40" s="213">
        <v>6852</v>
      </c>
      <c r="F40" s="213">
        <v>685</v>
      </c>
      <c r="G40" s="213">
        <v>40058</v>
      </c>
      <c r="H40" s="131"/>
      <c r="I40" s="214">
        <v>1</v>
      </c>
    </row>
    <row r="41" spans="1:9" ht="21" customHeight="1" thickTop="1" thickBot="1">
      <c r="A41" s="215" t="s">
        <v>167</v>
      </c>
      <c r="B41" s="216">
        <v>0.12</v>
      </c>
      <c r="C41" s="216">
        <v>0.36</v>
      </c>
      <c r="D41" s="216">
        <v>0.33</v>
      </c>
      <c r="E41" s="216">
        <v>0.17</v>
      </c>
      <c r="F41" s="216">
        <v>0.02</v>
      </c>
      <c r="G41" s="217">
        <v>1</v>
      </c>
      <c r="H41" s="131"/>
      <c r="I41" s="131"/>
    </row>
    <row r="42" spans="1:9" ht="19.5" thickTop="1">
      <c r="A42" s="218"/>
      <c r="B42" s="299"/>
      <c r="C42" s="299"/>
      <c r="D42" s="299"/>
      <c r="E42" s="299"/>
      <c r="F42" s="299"/>
      <c r="G42" s="299"/>
      <c r="H42" s="18"/>
    </row>
    <row r="43" spans="1:9" ht="18.75">
      <c r="A43" s="219" t="s">
        <v>616</v>
      </c>
      <c r="B43" s="347"/>
      <c r="C43" s="347"/>
      <c r="D43" s="347"/>
      <c r="E43" s="347"/>
      <c r="F43" s="347"/>
      <c r="G43" s="347"/>
    </row>
    <row r="44" spans="1:9" ht="20.25" customHeight="1">
      <c r="A44" s="857" t="s">
        <v>762</v>
      </c>
      <c r="B44" s="857"/>
      <c r="C44" s="857"/>
      <c r="D44" s="857"/>
      <c r="E44" s="857"/>
      <c r="F44" s="857"/>
      <c r="G44" s="857"/>
      <c r="H44" s="857"/>
      <c r="I44" s="857"/>
    </row>
    <row r="45" spans="1:9">
      <c r="A45" s="857" t="s">
        <v>745</v>
      </c>
      <c r="B45" s="857"/>
      <c r="C45" s="857"/>
      <c r="D45" s="857"/>
      <c r="E45" s="857"/>
      <c r="F45" s="857"/>
      <c r="G45" s="857"/>
      <c r="H45" s="857"/>
      <c r="I45" s="857"/>
    </row>
    <row r="46" spans="1:9" ht="31.5" customHeight="1" thickBot="1">
      <c r="A46" s="185"/>
      <c r="B46" s="185"/>
      <c r="C46" s="185"/>
      <c r="D46" s="185"/>
      <c r="E46" s="185"/>
      <c r="F46" s="185"/>
      <c r="G46" s="185"/>
      <c r="H46" s="185"/>
      <c r="I46" s="185"/>
    </row>
    <row r="47" spans="1:9" ht="37.5" customHeight="1" thickTop="1" thickBot="1">
      <c r="A47" s="244" t="s">
        <v>614</v>
      </c>
      <c r="B47" s="245" t="s">
        <v>154</v>
      </c>
      <c r="C47" s="245" t="s">
        <v>155</v>
      </c>
      <c r="D47" s="245" t="s">
        <v>59</v>
      </c>
      <c r="E47" s="245" t="s">
        <v>156</v>
      </c>
      <c r="F47" s="245" t="s">
        <v>157</v>
      </c>
      <c r="G47" s="245" t="s">
        <v>129</v>
      </c>
      <c r="I47" s="245" t="s">
        <v>131</v>
      </c>
    </row>
    <row r="48" spans="1:9" ht="21" customHeight="1" thickTop="1" thickBot="1">
      <c r="A48" s="203" t="s">
        <v>171</v>
      </c>
      <c r="B48" s="220" t="s">
        <v>116</v>
      </c>
      <c r="C48" s="220">
        <v>148</v>
      </c>
      <c r="D48" s="221">
        <v>426</v>
      </c>
      <c r="E48" s="204">
        <v>1104</v>
      </c>
      <c r="F48" s="221">
        <v>47</v>
      </c>
      <c r="G48" s="822">
        <v>1725</v>
      </c>
      <c r="H48" s="131"/>
      <c r="I48" s="228">
        <v>0.04</v>
      </c>
    </row>
    <row r="49" spans="1:9" ht="21" customHeight="1" thickBot="1">
      <c r="A49" s="205" t="s">
        <v>172</v>
      </c>
      <c r="B49" s="206">
        <v>12</v>
      </c>
      <c r="C49" s="206">
        <v>484</v>
      </c>
      <c r="D49" s="206">
        <v>656</v>
      </c>
      <c r="E49" s="206">
        <v>347</v>
      </c>
      <c r="F49" s="206">
        <v>97</v>
      </c>
      <c r="G49" s="823">
        <v>1596</v>
      </c>
      <c r="H49" s="131"/>
      <c r="I49" s="232">
        <v>0.04</v>
      </c>
    </row>
    <row r="50" spans="1:9" ht="21" customHeight="1" thickBot="1">
      <c r="A50" s="205" t="s">
        <v>158</v>
      </c>
      <c r="B50" s="206">
        <v>175</v>
      </c>
      <c r="C50" s="206">
        <v>288</v>
      </c>
      <c r="D50" s="206">
        <v>719</v>
      </c>
      <c r="E50" s="206">
        <v>782</v>
      </c>
      <c r="F50" s="206" t="s">
        <v>116</v>
      </c>
      <c r="G50" s="823">
        <v>1964</v>
      </c>
      <c r="H50" s="131"/>
      <c r="I50" s="232">
        <v>0.05</v>
      </c>
    </row>
    <row r="51" spans="1:9" ht="21" customHeight="1" thickBot="1">
      <c r="A51" s="205" t="s">
        <v>159</v>
      </c>
      <c r="B51" s="206">
        <v>270</v>
      </c>
      <c r="C51" s="206">
        <v>309</v>
      </c>
      <c r="D51" s="206">
        <v>1239</v>
      </c>
      <c r="E51" s="206">
        <v>549</v>
      </c>
      <c r="F51" s="206" t="s">
        <v>116</v>
      </c>
      <c r="G51" s="823">
        <v>2367</v>
      </c>
      <c r="H51" s="131"/>
      <c r="I51" s="232">
        <v>0.06</v>
      </c>
    </row>
    <row r="52" spans="1:9" ht="21" customHeight="1" thickBot="1">
      <c r="A52" s="205" t="s">
        <v>160</v>
      </c>
      <c r="B52" s="206">
        <v>857</v>
      </c>
      <c r="C52" s="206">
        <v>805</v>
      </c>
      <c r="D52" s="206">
        <v>3328</v>
      </c>
      <c r="E52" s="206">
        <v>695</v>
      </c>
      <c r="F52" s="206">
        <v>66</v>
      </c>
      <c r="G52" s="823">
        <v>5751</v>
      </c>
      <c r="H52" s="131"/>
      <c r="I52" s="232">
        <v>0.14000000000000001</v>
      </c>
    </row>
    <row r="53" spans="1:9" ht="21" customHeight="1" thickBot="1">
      <c r="A53" s="205" t="s">
        <v>161</v>
      </c>
      <c r="B53" s="206">
        <v>92</v>
      </c>
      <c r="C53" s="206">
        <v>279</v>
      </c>
      <c r="D53" s="206">
        <v>350</v>
      </c>
      <c r="E53" s="206">
        <v>246</v>
      </c>
      <c r="F53" s="206">
        <v>2</v>
      </c>
      <c r="G53" s="823">
        <v>969</v>
      </c>
      <c r="H53" s="131"/>
      <c r="I53" s="232">
        <v>0.02</v>
      </c>
    </row>
    <row r="54" spans="1:9" ht="21" customHeight="1" thickBot="1">
      <c r="A54" s="205" t="s">
        <v>162</v>
      </c>
      <c r="B54" s="206">
        <v>28</v>
      </c>
      <c r="C54" s="206">
        <v>130</v>
      </c>
      <c r="D54" s="206">
        <v>2153</v>
      </c>
      <c r="E54" s="206">
        <v>1660</v>
      </c>
      <c r="F54" s="206" t="s">
        <v>116</v>
      </c>
      <c r="G54" s="823">
        <v>3971</v>
      </c>
      <c r="H54" s="131"/>
      <c r="I54" s="232">
        <v>0.1</v>
      </c>
    </row>
    <row r="55" spans="1:9" ht="21" customHeight="1" thickBot="1">
      <c r="A55" s="205" t="s">
        <v>168</v>
      </c>
      <c r="B55" s="206">
        <v>1421</v>
      </c>
      <c r="C55" s="206">
        <v>8149</v>
      </c>
      <c r="D55" s="206">
        <v>483</v>
      </c>
      <c r="E55" s="206">
        <v>85</v>
      </c>
      <c r="F55" s="206">
        <v>11</v>
      </c>
      <c r="G55" s="823">
        <v>10149</v>
      </c>
      <c r="H55" s="131"/>
      <c r="I55" s="232">
        <v>0.26</v>
      </c>
    </row>
    <row r="56" spans="1:9" ht="21" customHeight="1" thickBot="1">
      <c r="A56" s="205" t="s">
        <v>173</v>
      </c>
      <c r="B56" s="206">
        <v>37</v>
      </c>
      <c r="C56" s="206">
        <v>171</v>
      </c>
      <c r="D56" s="206">
        <v>3016</v>
      </c>
      <c r="E56" s="206">
        <v>509</v>
      </c>
      <c r="F56" s="206">
        <v>126</v>
      </c>
      <c r="G56" s="823">
        <v>3859</v>
      </c>
      <c r="H56" s="131"/>
      <c r="I56" s="232">
        <v>0.1</v>
      </c>
    </row>
    <row r="57" spans="1:9" ht="21" customHeight="1" thickBot="1">
      <c r="A57" s="205" t="s">
        <v>163</v>
      </c>
      <c r="B57" s="206" t="s">
        <v>116</v>
      </c>
      <c r="C57" s="206">
        <v>573</v>
      </c>
      <c r="D57" s="206">
        <v>463</v>
      </c>
      <c r="E57" s="206">
        <v>84</v>
      </c>
      <c r="F57" s="206">
        <v>12</v>
      </c>
      <c r="G57" s="823">
        <v>1132</v>
      </c>
      <c r="H57" s="131"/>
      <c r="I57" s="232">
        <v>0.03</v>
      </c>
    </row>
    <row r="58" spans="1:9" ht="21" customHeight="1" thickBot="1">
      <c r="A58" s="205" t="s">
        <v>164</v>
      </c>
      <c r="B58" s="206" t="s">
        <v>116</v>
      </c>
      <c r="C58" s="206">
        <v>212</v>
      </c>
      <c r="D58" s="206">
        <v>350</v>
      </c>
      <c r="E58" s="206">
        <v>83</v>
      </c>
      <c r="F58" s="206" t="s">
        <v>116</v>
      </c>
      <c r="G58" s="823">
        <v>645</v>
      </c>
      <c r="H58" s="131"/>
      <c r="I58" s="232">
        <v>0.02</v>
      </c>
    </row>
    <row r="59" spans="1:9" ht="21" customHeight="1" thickBot="1">
      <c r="A59" s="205" t="s">
        <v>166</v>
      </c>
      <c r="B59" s="206" t="s">
        <v>116</v>
      </c>
      <c r="C59" s="206">
        <v>25</v>
      </c>
      <c r="D59" s="206">
        <v>388</v>
      </c>
      <c r="E59" s="206">
        <v>1004</v>
      </c>
      <c r="F59" s="206">
        <v>147</v>
      </c>
      <c r="G59" s="823">
        <v>1564</v>
      </c>
      <c r="H59" s="131"/>
      <c r="I59" s="232">
        <v>0.04</v>
      </c>
    </row>
    <row r="60" spans="1:9" ht="21" customHeight="1" thickBot="1">
      <c r="A60" s="208" t="s">
        <v>582</v>
      </c>
      <c r="B60" s="222">
        <v>2034</v>
      </c>
      <c r="C60" s="222">
        <v>657</v>
      </c>
      <c r="D60" s="222">
        <v>626</v>
      </c>
      <c r="E60" s="222">
        <v>149</v>
      </c>
      <c r="F60" s="222">
        <v>18</v>
      </c>
      <c r="G60" s="824">
        <v>3484</v>
      </c>
      <c r="H60" s="131"/>
      <c r="I60" s="232">
        <v>0.09</v>
      </c>
    </row>
    <row r="61" spans="1:9" ht="21" customHeight="1" thickBot="1">
      <c r="A61" s="209" t="s">
        <v>615</v>
      </c>
      <c r="B61" s="210">
        <v>33</v>
      </c>
      <c r="C61" s="210">
        <v>208</v>
      </c>
      <c r="D61" s="210">
        <v>310</v>
      </c>
      <c r="E61" s="210">
        <v>49</v>
      </c>
      <c r="F61" s="210" t="s">
        <v>116</v>
      </c>
      <c r="G61" s="825">
        <v>600</v>
      </c>
      <c r="H61" s="131"/>
      <c r="I61" s="238">
        <v>0.01</v>
      </c>
    </row>
    <row r="62" spans="1:9" ht="21" customHeight="1" thickTop="1" thickBot="1">
      <c r="A62" s="212" t="s">
        <v>129</v>
      </c>
      <c r="B62" s="213">
        <v>4959</v>
      </c>
      <c r="C62" s="213">
        <v>12438</v>
      </c>
      <c r="D62" s="213">
        <v>14507</v>
      </c>
      <c r="E62" s="213">
        <v>7346</v>
      </c>
      <c r="F62" s="213">
        <v>526</v>
      </c>
      <c r="G62" s="213">
        <v>39776</v>
      </c>
      <c r="H62" s="131"/>
      <c r="I62" s="242">
        <v>1</v>
      </c>
    </row>
    <row r="63" spans="1:9" ht="21" customHeight="1" thickTop="1" thickBot="1">
      <c r="A63" s="215" t="s">
        <v>167</v>
      </c>
      <c r="B63" s="216">
        <v>0.13</v>
      </c>
      <c r="C63" s="216">
        <v>0.31</v>
      </c>
      <c r="D63" s="216">
        <v>0.37</v>
      </c>
      <c r="E63" s="216">
        <v>0.18</v>
      </c>
      <c r="F63" s="216">
        <v>0.01</v>
      </c>
      <c r="G63" s="216">
        <v>1</v>
      </c>
      <c r="H63" s="131"/>
      <c r="I63" s="131"/>
    </row>
    <row r="64" spans="1:9" ht="17.25" thickTop="1">
      <c r="A64" s="218"/>
      <c r="B64" s="223"/>
      <c r="C64" s="223"/>
      <c r="D64" s="223"/>
      <c r="E64" s="223"/>
      <c r="F64" s="223"/>
      <c r="G64" s="224"/>
    </row>
    <row r="65" spans="1:9">
      <c r="A65" s="219" t="s">
        <v>554</v>
      </c>
      <c r="B65" s="223"/>
      <c r="C65" s="223"/>
      <c r="D65" s="223"/>
      <c r="E65" s="223"/>
      <c r="F65" s="223"/>
      <c r="G65" s="224"/>
    </row>
    <row r="66" spans="1:9">
      <c r="A66" s="858" t="s">
        <v>413</v>
      </c>
      <c r="B66" s="858"/>
      <c r="C66" s="858"/>
      <c r="D66" s="858"/>
      <c r="E66" s="858"/>
      <c r="F66" s="858"/>
      <c r="G66" s="858"/>
      <c r="H66" s="858"/>
      <c r="I66" s="858"/>
    </row>
    <row r="67" spans="1:9">
      <c r="A67" s="857" t="s">
        <v>555</v>
      </c>
      <c r="B67" s="857"/>
      <c r="C67" s="857"/>
      <c r="D67" s="857"/>
      <c r="E67" s="857"/>
      <c r="F67" s="857"/>
      <c r="G67" s="857"/>
      <c r="H67" s="857"/>
      <c r="I67" s="857"/>
    </row>
    <row r="68" spans="1:9" ht="17.25" thickBot="1"/>
    <row r="69" spans="1:9" ht="35.1" customHeight="1" thickTop="1" thickBot="1">
      <c r="A69" s="244" t="s">
        <v>170</v>
      </c>
      <c r="B69" s="245" t="s">
        <v>154</v>
      </c>
      <c r="C69" s="245" t="s">
        <v>155</v>
      </c>
      <c r="D69" s="245" t="s">
        <v>59</v>
      </c>
      <c r="E69" s="245" t="s">
        <v>156</v>
      </c>
      <c r="F69" s="245" t="s">
        <v>157</v>
      </c>
      <c r="G69" s="245" t="s">
        <v>129</v>
      </c>
      <c r="I69" s="245" t="s">
        <v>131</v>
      </c>
    </row>
    <row r="70" spans="1:9" ht="21" customHeight="1" thickTop="1" thickBot="1">
      <c r="A70" s="203" t="s">
        <v>171</v>
      </c>
      <c r="B70" s="225" t="s">
        <v>116</v>
      </c>
      <c r="C70" s="225">
        <v>141</v>
      </c>
      <c r="D70" s="226">
        <v>370</v>
      </c>
      <c r="E70" s="226">
        <v>273</v>
      </c>
      <c r="F70" s="226">
        <v>19</v>
      </c>
      <c r="G70" s="227">
        <v>803</v>
      </c>
      <c r="H70" s="131"/>
      <c r="I70" s="228">
        <v>0.04</v>
      </c>
    </row>
    <row r="71" spans="1:9" ht="21" customHeight="1" thickBot="1">
      <c r="A71" s="205" t="s">
        <v>172</v>
      </c>
      <c r="B71" s="229" t="s">
        <v>116</v>
      </c>
      <c r="C71" s="229">
        <v>213</v>
      </c>
      <c r="D71" s="230">
        <v>185</v>
      </c>
      <c r="E71" s="230">
        <v>140</v>
      </c>
      <c r="F71" s="230">
        <v>35</v>
      </c>
      <c r="G71" s="231">
        <v>573</v>
      </c>
      <c r="H71" s="131"/>
      <c r="I71" s="232">
        <v>0.03</v>
      </c>
    </row>
    <row r="72" spans="1:9" ht="21" customHeight="1" thickBot="1">
      <c r="A72" s="205" t="s">
        <v>158</v>
      </c>
      <c r="B72" s="229">
        <v>38</v>
      </c>
      <c r="C72" s="229">
        <v>113</v>
      </c>
      <c r="D72" s="230">
        <v>253</v>
      </c>
      <c r="E72" s="230">
        <v>352</v>
      </c>
      <c r="F72" s="230">
        <v>37</v>
      </c>
      <c r="G72" s="231">
        <v>793</v>
      </c>
      <c r="H72" s="131"/>
      <c r="I72" s="232">
        <v>0.04</v>
      </c>
    </row>
    <row r="73" spans="1:9" ht="21" customHeight="1" thickBot="1">
      <c r="A73" s="205" t="s">
        <v>159</v>
      </c>
      <c r="B73" s="229">
        <v>60</v>
      </c>
      <c r="C73" s="229">
        <v>186</v>
      </c>
      <c r="D73" s="230">
        <v>438</v>
      </c>
      <c r="E73" s="230">
        <v>257</v>
      </c>
      <c r="F73" s="230">
        <v>43</v>
      </c>
      <c r="G73" s="231">
        <v>984</v>
      </c>
      <c r="H73" s="131"/>
      <c r="I73" s="232">
        <v>0.05</v>
      </c>
    </row>
    <row r="74" spans="1:9" ht="21" customHeight="1" thickBot="1">
      <c r="A74" s="205" t="s">
        <v>160</v>
      </c>
      <c r="B74" s="229">
        <v>452</v>
      </c>
      <c r="C74" s="229">
        <v>696</v>
      </c>
      <c r="D74" s="233">
        <v>1563</v>
      </c>
      <c r="E74" s="230">
        <v>424</v>
      </c>
      <c r="F74" s="230">
        <v>26</v>
      </c>
      <c r="G74" s="234">
        <v>3161</v>
      </c>
      <c r="H74" s="131"/>
      <c r="I74" s="232">
        <v>0.16</v>
      </c>
    </row>
    <row r="75" spans="1:9" ht="21" customHeight="1" thickBot="1">
      <c r="A75" s="205" t="s">
        <v>161</v>
      </c>
      <c r="B75" s="229">
        <v>147</v>
      </c>
      <c r="C75" s="229">
        <v>417</v>
      </c>
      <c r="D75" s="230">
        <v>471</v>
      </c>
      <c r="E75" s="230">
        <v>101</v>
      </c>
      <c r="F75" s="230">
        <v>12</v>
      </c>
      <c r="G75" s="234">
        <v>1148</v>
      </c>
      <c r="H75" s="131"/>
      <c r="I75" s="232">
        <v>0.06</v>
      </c>
    </row>
    <row r="76" spans="1:9" ht="21" customHeight="1" thickBot="1">
      <c r="A76" s="205" t="s">
        <v>162</v>
      </c>
      <c r="B76" s="229">
        <v>26</v>
      </c>
      <c r="C76" s="229" t="s">
        <v>116</v>
      </c>
      <c r="D76" s="233">
        <v>1237</v>
      </c>
      <c r="E76" s="230">
        <v>542</v>
      </c>
      <c r="F76" s="230">
        <v>70</v>
      </c>
      <c r="G76" s="234">
        <v>1875</v>
      </c>
      <c r="H76" s="131"/>
      <c r="I76" s="232">
        <v>0.09</v>
      </c>
    </row>
    <row r="77" spans="1:9" ht="21" customHeight="1" thickBot="1">
      <c r="A77" s="205" t="s">
        <v>168</v>
      </c>
      <c r="B77" s="229">
        <v>990</v>
      </c>
      <c r="C77" s="229">
        <v>4837</v>
      </c>
      <c r="D77" s="233">
        <v>215</v>
      </c>
      <c r="E77" s="230">
        <v>21</v>
      </c>
      <c r="F77" s="230">
        <v>29</v>
      </c>
      <c r="G77" s="234">
        <v>6092</v>
      </c>
      <c r="H77" s="131"/>
      <c r="I77" s="232">
        <v>0.31</v>
      </c>
    </row>
    <row r="78" spans="1:9" ht="21" customHeight="1" thickBot="1">
      <c r="A78" s="205" t="s">
        <v>173</v>
      </c>
      <c r="B78" s="229">
        <v>48</v>
      </c>
      <c r="C78" s="229">
        <v>112</v>
      </c>
      <c r="D78" s="233">
        <v>1676</v>
      </c>
      <c r="E78" s="230">
        <v>244</v>
      </c>
      <c r="F78" s="230">
        <v>58</v>
      </c>
      <c r="G78" s="234">
        <v>2138</v>
      </c>
      <c r="H78" s="131"/>
      <c r="I78" s="232">
        <v>0.11</v>
      </c>
    </row>
    <row r="79" spans="1:9" ht="21" customHeight="1" thickBot="1">
      <c r="A79" s="205" t="s">
        <v>163</v>
      </c>
      <c r="B79" s="229" t="s">
        <v>116</v>
      </c>
      <c r="C79" s="229">
        <v>295</v>
      </c>
      <c r="D79" s="230">
        <v>140</v>
      </c>
      <c r="E79" s="230">
        <v>44</v>
      </c>
      <c r="F79" s="230">
        <v>22</v>
      </c>
      <c r="G79" s="231">
        <v>501</v>
      </c>
      <c r="H79" s="131"/>
      <c r="I79" s="232">
        <v>0.02</v>
      </c>
    </row>
    <row r="80" spans="1:9" ht="21" customHeight="1" thickBot="1">
      <c r="A80" s="205" t="s">
        <v>164</v>
      </c>
      <c r="B80" s="229" t="s">
        <v>116</v>
      </c>
      <c r="C80" s="229">
        <v>113</v>
      </c>
      <c r="D80" s="230">
        <v>120</v>
      </c>
      <c r="E80" s="230">
        <v>56</v>
      </c>
      <c r="F80" s="230">
        <v>16</v>
      </c>
      <c r="G80" s="231">
        <v>305</v>
      </c>
      <c r="H80" s="131"/>
      <c r="I80" s="232">
        <v>0.01</v>
      </c>
    </row>
    <row r="81" spans="1:9" ht="21" customHeight="1" thickBot="1">
      <c r="A81" s="205" t="s">
        <v>165</v>
      </c>
      <c r="B81" s="229" t="s">
        <v>116</v>
      </c>
      <c r="C81" s="229">
        <v>435</v>
      </c>
      <c r="D81" s="229" t="s">
        <v>116</v>
      </c>
      <c r="E81" s="229" t="s">
        <v>116</v>
      </c>
      <c r="F81" s="229" t="s">
        <v>116</v>
      </c>
      <c r="G81" s="231">
        <v>435</v>
      </c>
      <c r="H81" s="131"/>
      <c r="I81" s="232">
        <v>0.02</v>
      </c>
    </row>
    <row r="82" spans="1:9" ht="21" customHeight="1" thickBot="1">
      <c r="A82" s="205" t="s">
        <v>166</v>
      </c>
      <c r="B82" s="229" t="s">
        <v>116</v>
      </c>
      <c r="C82" s="229" t="s">
        <v>116</v>
      </c>
      <c r="D82" s="230">
        <v>60</v>
      </c>
      <c r="E82" s="230">
        <v>281</v>
      </c>
      <c r="F82" s="229" t="s">
        <v>116</v>
      </c>
      <c r="G82" s="231">
        <v>341</v>
      </c>
      <c r="H82" s="131"/>
      <c r="I82" s="232">
        <v>0.02</v>
      </c>
    </row>
    <row r="83" spans="1:9" ht="21" customHeight="1" thickBot="1">
      <c r="A83" s="209" t="s">
        <v>174</v>
      </c>
      <c r="B83" s="235">
        <v>427</v>
      </c>
      <c r="C83" s="235">
        <v>96</v>
      </c>
      <c r="D83" s="235">
        <v>122</v>
      </c>
      <c r="E83" s="236">
        <v>63</v>
      </c>
      <c r="F83" s="236">
        <v>13</v>
      </c>
      <c r="G83" s="237">
        <v>721</v>
      </c>
      <c r="H83" s="131"/>
      <c r="I83" s="238">
        <v>0.04</v>
      </c>
    </row>
    <row r="84" spans="1:9" ht="21" customHeight="1" thickTop="1" thickBot="1">
      <c r="A84" s="212" t="s">
        <v>129</v>
      </c>
      <c r="B84" s="239">
        <v>2188</v>
      </c>
      <c r="C84" s="239">
        <v>7654</v>
      </c>
      <c r="D84" s="240">
        <v>6850</v>
      </c>
      <c r="E84" s="240">
        <v>2798</v>
      </c>
      <c r="F84" s="241">
        <v>380</v>
      </c>
      <c r="G84" s="240">
        <v>19870</v>
      </c>
      <c r="H84" s="131"/>
      <c r="I84" s="242">
        <v>1</v>
      </c>
    </row>
    <row r="85" spans="1:9" ht="21" customHeight="1" thickTop="1" thickBot="1">
      <c r="A85" s="215" t="s">
        <v>167</v>
      </c>
      <c r="B85" s="243">
        <v>0.11</v>
      </c>
      <c r="C85" s="243">
        <v>0.39</v>
      </c>
      <c r="D85" s="243">
        <v>0.34</v>
      </c>
      <c r="E85" s="243">
        <v>0.14000000000000001</v>
      </c>
      <c r="F85" s="243">
        <v>0.02</v>
      </c>
      <c r="G85" s="242">
        <v>1</v>
      </c>
      <c r="H85" s="131"/>
      <c r="I85" s="131"/>
    </row>
    <row r="86" spans="1:9" ht="17.25" thickTop="1"/>
  </sheetData>
  <mergeCells count="6">
    <mergeCell ref="A66:I66"/>
    <mergeCell ref="A67:I67"/>
    <mergeCell ref="A45:I45"/>
    <mergeCell ref="A44:I44"/>
    <mergeCell ref="A22:I22"/>
    <mergeCell ref="A23:I23"/>
  </mergeCells>
  <conditionalFormatting sqref="B42:G43">
    <cfRule type="containsText" dxfId="3" priority="3" operator="containsText" text="True">
      <formula>NOT(ISERROR(SEARCH("True",B42)))</formula>
    </cfRule>
    <cfRule type="containsText" dxfId="2" priority="4" operator="containsText" text="False">
      <formula>NOT(ISERROR(SEARCH("False",B42)))</formula>
    </cfRule>
  </conditionalFormatting>
  <conditionalFormatting sqref="B20:G21">
    <cfRule type="containsText" dxfId="1" priority="1" operator="containsText" text="True">
      <formula>NOT(ISERROR(SEARCH("True",B20)))</formula>
    </cfRule>
    <cfRule type="containsText" dxfId="0" priority="2" operator="containsText" text="False">
      <formula>NOT(ISERROR(SEARCH("False",B20)))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18"/>
  <sheetViews>
    <sheetView topLeftCell="A190" zoomScale="90" zoomScaleNormal="90" workbookViewId="0">
      <selection activeCell="B1" sqref="B1"/>
    </sheetView>
  </sheetViews>
  <sheetFormatPr defaultRowHeight="16.5"/>
  <cols>
    <col min="1" max="1" width="8.140625" style="2" customWidth="1"/>
    <col min="2" max="2" width="66.85546875" style="25" customWidth="1"/>
    <col min="3" max="3" width="3.28515625" style="2" customWidth="1"/>
    <col min="4" max="4" width="13.7109375" style="2" customWidth="1"/>
    <col min="5" max="5" width="15" style="2" customWidth="1"/>
    <col min="6" max="7" width="13.140625" style="2" customWidth="1"/>
    <col min="8" max="8" width="13.140625" style="2" bestFit="1" customWidth="1"/>
    <col min="9" max="16384" width="9.140625" style="2"/>
  </cols>
  <sheetData>
    <row r="1" spans="1:8" ht="21" customHeight="1" thickBot="1">
      <c r="A1" s="24" t="s">
        <v>448</v>
      </c>
      <c r="F1" s="100"/>
      <c r="G1" s="34"/>
      <c r="H1" s="34"/>
    </row>
    <row r="2" spans="1:8" ht="35.1" customHeight="1" thickTop="1" thickBot="1">
      <c r="B2" s="40"/>
      <c r="D2" s="104">
        <v>2018</v>
      </c>
      <c r="E2" s="104">
        <v>2019</v>
      </c>
      <c r="F2" s="104">
        <v>2020</v>
      </c>
      <c r="G2" s="104" t="s">
        <v>672</v>
      </c>
      <c r="H2" s="339" t="s">
        <v>645</v>
      </c>
    </row>
    <row r="3" spans="1:8" ht="21" customHeight="1" thickTop="1" thickBot="1">
      <c r="B3" s="689" t="s">
        <v>729</v>
      </c>
      <c r="D3" s="246"/>
      <c r="E3" s="246"/>
      <c r="F3" s="246"/>
      <c r="G3" s="246"/>
      <c r="H3" s="246"/>
    </row>
    <row r="4" spans="1:8" ht="21" customHeight="1" thickBot="1">
      <c r="B4" s="679" t="s">
        <v>270</v>
      </c>
      <c r="C4" s="35"/>
      <c r="D4" s="680">
        <v>3.6</v>
      </c>
      <c r="E4" s="680">
        <v>5.3</v>
      </c>
      <c r="F4" s="680">
        <v>10.1</v>
      </c>
      <c r="G4" s="680">
        <v>12.3</v>
      </c>
      <c r="H4" s="680">
        <v>11.1</v>
      </c>
    </row>
    <row r="5" spans="1:8" ht="18.75">
      <c r="B5" s="701"/>
      <c r="C5" s="5"/>
      <c r="D5" s="702"/>
      <c r="E5" s="702"/>
      <c r="F5" s="702"/>
      <c r="G5" s="702"/>
      <c r="H5" s="702"/>
    </row>
    <row r="6" spans="1:8" ht="21" customHeight="1">
      <c r="A6" s="109"/>
      <c r="B6" s="703" t="s">
        <v>356</v>
      </c>
      <c r="C6" s="5"/>
      <c r="D6" s="704">
        <v>0.56999999999999995</v>
      </c>
      <c r="E6" s="704">
        <v>0.55000000000000004</v>
      </c>
      <c r="F6" s="704">
        <v>0.34</v>
      </c>
      <c r="G6" s="704">
        <v>0.34</v>
      </c>
      <c r="H6" s="704">
        <v>0.37</v>
      </c>
    </row>
    <row r="7" spans="1:8" ht="21" customHeight="1">
      <c r="A7" s="109"/>
      <c r="B7" s="705" t="s">
        <v>667</v>
      </c>
      <c r="C7" s="5"/>
      <c r="D7" s="706"/>
      <c r="E7" s="706"/>
      <c r="F7" s="706"/>
      <c r="G7" s="704">
        <v>0.16</v>
      </c>
      <c r="H7" s="704">
        <v>0.15</v>
      </c>
    </row>
    <row r="8" spans="1:8" ht="21" customHeight="1">
      <c r="A8" s="109"/>
      <c r="B8" s="707" t="s">
        <v>271</v>
      </c>
      <c r="C8" s="5"/>
      <c r="D8" s="708">
        <v>0.18</v>
      </c>
      <c r="E8" s="708">
        <v>0.25</v>
      </c>
      <c r="F8" s="708">
        <v>0.33</v>
      </c>
      <c r="G8" s="709"/>
      <c r="H8" s="709"/>
    </row>
    <row r="9" spans="1:8" ht="21" customHeight="1">
      <c r="A9" s="109"/>
      <c r="B9" s="707" t="s">
        <v>671</v>
      </c>
      <c r="C9" s="5"/>
      <c r="D9" s="710"/>
      <c r="E9" s="710"/>
      <c r="F9" s="710"/>
      <c r="G9" s="704">
        <v>0.1</v>
      </c>
      <c r="H9" s="704">
        <v>0.08</v>
      </c>
    </row>
    <row r="10" spans="1:8" ht="21" customHeight="1">
      <c r="A10" s="109"/>
      <c r="B10" s="707" t="s">
        <v>730</v>
      </c>
      <c r="C10" s="5"/>
      <c r="D10" s="708">
        <v>0.09</v>
      </c>
      <c r="E10" s="708">
        <v>0.05</v>
      </c>
      <c r="F10" s="708">
        <v>7.0000000000000007E-2</v>
      </c>
      <c r="G10" s="704">
        <v>0.09</v>
      </c>
      <c r="H10" s="704">
        <v>0.08</v>
      </c>
    </row>
    <row r="11" spans="1:8" ht="21" customHeight="1">
      <c r="A11" s="109"/>
      <c r="B11" s="707" t="s">
        <v>272</v>
      </c>
      <c r="C11" s="5"/>
      <c r="D11" s="708">
        <v>0.11</v>
      </c>
      <c r="E11" s="708">
        <v>0.08</v>
      </c>
      <c r="F11" s="708">
        <v>0.11</v>
      </c>
      <c r="G11" s="704">
        <v>0.11</v>
      </c>
      <c r="H11" s="704">
        <v>0.11</v>
      </c>
    </row>
    <row r="12" spans="1:8" ht="21" customHeight="1">
      <c r="A12" s="109"/>
      <c r="B12" s="707" t="s">
        <v>668</v>
      </c>
      <c r="C12" s="5"/>
      <c r="D12" s="710"/>
      <c r="E12" s="710"/>
      <c r="F12" s="710"/>
      <c r="G12" s="704">
        <v>0.09</v>
      </c>
      <c r="H12" s="704">
        <v>0.09</v>
      </c>
    </row>
    <row r="13" spans="1:8" ht="21" customHeight="1">
      <c r="A13" s="109"/>
      <c r="B13" s="707" t="s">
        <v>669</v>
      </c>
      <c r="C13" s="5"/>
      <c r="D13" s="710"/>
      <c r="E13" s="710"/>
      <c r="F13" s="710"/>
      <c r="G13" s="704">
        <v>0.08</v>
      </c>
      <c r="H13" s="704">
        <v>0.08</v>
      </c>
    </row>
    <row r="14" spans="1:8" ht="21" customHeight="1">
      <c r="A14" s="109"/>
      <c r="B14" s="707" t="s">
        <v>273</v>
      </c>
      <c r="C14" s="5"/>
      <c r="D14" s="708">
        <v>0.05</v>
      </c>
      <c r="E14" s="708">
        <v>7.0000000000000007E-2</v>
      </c>
      <c r="F14" s="708">
        <v>0.15</v>
      </c>
      <c r="G14" s="709"/>
      <c r="H14" s="709"/>
    </row>
    <row r="15" spans="1:8" ht="21" customHeight="1" thickBot="1">
      <c r="B15" s="711" t="s">
        <v>670</v>
      </c>
      <c r="C15" s="5"/>
      <c r="D15" s="712"/>
      <c r="E15" s="712"/>
      <c r="F15" s="712"/>
      <c r="G15" s="713">
        <v>0.03</v>
      </c>
      <c r="H15" s="713">
        <v>0.04</v>
      </c>
    </row>
    <row r="16" spans="1:8" ht="21" customHeight="1" thickBot="1">
      <c r="B16" s="714"/>
      <c r="C16" s="5"/>
      <c r="D16" s="715">
        <v>1</v>
      </c>
      <c r="E16" s="715">
        <v>1</v>
      </c>
      <c r="F16" s="715">
        <v>1</v>
      </c>
      <c r="G16" s="715">
        <v>1</v>
      </c>
      <c r="H16" s="715">
        <v>1</v>
      </c>
    </row>
    <row r="18" spans="2:8" ht="17.25" thickBot="1"/>
    <row r="19" spans="2:8" ht="35.1" customHeight="1" thickTop="1" thickBot="1">
      <c r="B19" s="40"/>
      <c r="D19" s="104">
        <v>2018</v>
      </c>
      <c r="E19" s="104">
        <v>2019</v>
      </c>
      <c r="F19" s="104">
        <v>2020</v>
      </c>
      <c r="G19" s="104">
        <v>2021</v>
      </c>
      <c r="H19" s="339" t="s">
        <v>645</v>
      </c>
    </row>
    <row r="20" spans="2:8" ht="20.25" customHeight="1" thickTop="1" thickBot="1">
      <c r="B20" s="689" t="s">
        <v>728</v>
      </c>
      <c r="D20" s="246"/>
      <c r="E20" s="246"/>
      <c r="F20" s="246"/>
      <c r="G20" s="246"/>
      <c r="H20" s="246"/>
    </row>
    <row r="21" spans="2:8" ht="20.25" customHeight="1" thickBot="1">
      <c r="B21" s="679" t="s">
        <v>270</v>
      </c>
      <c r="C21" s="35"/>
      <c r="D21" s="680">
        <v>3.6</v>
      </c>
      <c r="E21" s="680">
        <v>5.3</v>
      </c>
      <c r="F21" s="680">
        <v>10.1</v>
      </c>
      <c r="G21" s="680">
        <v>12.3</v>
      </c>
      <c r="H21" s="680">
        <v>11.1</v>
      </c>
    </row>
    <row r="22" spans="2:8" ht="6.75" customHeight="1">
      <c r="B22" s="681"/>
      <c r="C22" s="5"/>
      <c r="D22" s="682"/>
      <c r="E22" s="682"/>
      <c r="F22" s="682"/>
      <c r="G22" s="682"/>
      <c r="H22" s="682"/>
    </row>
    <row r="23" spans="2:8" ht="20.25" customHeight="1">
      <c r="B23" s="686" t="s">
        <v>154</v>
      </c>
      <c r="C23" s="35"/>
      <c r="D23" s="687"/>
      <c r="E23" s="684">
        <v>0.34</v>
      </c>
      <c r="F23" s="684">
        <v>0.22</v>
      </c>
      <c r="G23" s="684">
        <v>0.19</v>
      </c>
      <c r="H23" s="684">
        <v>0.21</v>
      </c>
    </row>
    <row r="24" spans="2:8" ht="20.25" customHeight="1">
      <c r="B24" s="688" t="s">
        <v>155</v>
      </c>
      <c r="C24" s="35"/>
      <c r="D24" s="687"/>
      <c r="E24" s="684">
        <v>0.23</v>
      </c>
      <c r="F24" s="684">
        <v>0.16</v>
      </c>
      <c r="G24" s="684">
        <v>0.19</v>
      </c>
      <c r="H24" s="684">
        <v>0.18</v>
      </c>
    </row>
    <row r="25" spans="2:8" ht="20.25" customHeight="1">
      <c r="B25" s="688" t="s">
        <v>59</v>
      </c>
      <c r="C25" s="35"/>
      <c r="D25" s="687"/>
      <c r="E25" s="684">
        <v>0.32</v>
      </c>
      <c r="F25" s="684">
        <v>0.35</v>
      </c>
      <c r="G25" s="684">
        <v>0.34</v>
      </c>
      <c r="H25" s="684">
        <v>0.32</v>
      </c>
    </row>
    <row r="26" spans="2:8" ht="20.25" customHeight="1">
      <c r="B26" s="688" t="s">
        <v>156</v>
      </c>
      <c r="C26" s="35"/>
      <c r="D26" s="687"/>
      <c r="E26" s="684">
        <v>0.09</v>
      </c>
      <c r="F26" s="684">
        <v>0.23</v>
      </c>
      <c r="G26" s="684">
        <v>0.23</v>
      </c>
      <c r="H26" s="684">
        <v>0.25</v>
      </c>
    </row>
    <row r="27" spans="2:8" ht="20.25" customHeight="1">
      <c r="B27" s="700" t="s">
        <v>454</v>
      </c>
      <c r="C27" s="5"/>
      <c r="D27" s="687"/>
      <c r="E27" s="684">
        <v>0.02</v>
      </c>
      <c r="F27" s="684">
        <v>0.04</v>
      </c>
      <c r="G27" s="684">
        <v>0.05</v>
      </c>
      <c r="H27" s="684">
        <v>0.04</v>
      </c>
    </row>
    <row r="28" spans="2:8" ht="18.75">
      <c r="B28" s="249"/>
      <c r="C28" s="5"/>
      <c r="D28" s="250"/>
      <c r="E28" s="250"/>
      <c r="F28" s="250"/>
      <c r="G28" s="250"/>
      <c r="H28" s="250"/>
    </row>
    <row r="29" spans="2:8" ht="17.25" thickBot="1"/>
    <row r="30" spans="2:8" ht="35.1" customHeight="1" thickTop="1" thickBot="1">
      <c r="B30" s="40"/>
      <c r="D30" s="104">
        <v>2018</v>
      </c>
      <c r="E30" s="104">
        <v>2019</v>
      </c>
      <c r="F30" s="104">
        <v>2020</v>
      </c>
      <c r="G30" s="104">
        <v>2021</v>
      </c>
      <c r="H30" s="339" t="s">
        <v>645</v>
      </c>
    </row>
    <row r="31" spans="2:8" ht="20.25" customHeight="1" thickTop="1" thickBot="1">
      <c r="B31" s="689" t="s">
        <v>727</v>
      </c>
      <c r="D31" s="246"/>
      <c r="E31" s="246"/>
      <c r="F31" s="246"/>
      <c r="G31" s="246"/>
      <c r="H31" s="246"/>
    </row>
    <row r="32" spans="2:8" ht="20.25" customHeight="1" thickBot="1">
      <c r="B32" s="679" t="s">
        <v>275</v>
      </c>
      <c r="C32" s="35"/>
      <c r="D32" s="680">
        <v>1.4</v>
      </c>
      <c r="E32" s="680">
        <v>1.3</v>
      </c>
      <c r="F32" s="680">
        <v>2</v>
      </c>
      <c r="G32" s="680">
        <v>3</v>
      </c>
      <c r="H32" s="680">
        <v>1.6</v>
      </c>
    </row>
    <row r="33" spans="2:8" ht="6.75" customHeight="1">
      <c r="B33" s="681"/>
      <c r="C33" s="5"/>
      <c r="D33" s="682"/>
      <c r="E33" s="682"/>
      <c r="F33" s="682"/>
      <c r="G33" s="682"/>
      <c r="H33" s="682"/>
    </row>
    <row r="34" spans="2:8" ht="20.25" customHeight="1">
      <c r="B34" s="261" t="s">
        <v>276</v>
      </c>
      <c r="C34" s="35"/>
      <c r="D34" s="684" t="s">
        <v>155</v>
      </c>
      <c r="E34" s="684" t="s">
        <v>274</v>
      </c>
      <c r="F34" s="684" t="s">
        <v>59</v>
      </c>
      <c r="G34" s="684" t="s">
        <v>59</v>
      </c>
      <c r="H34" s="684" t="s">
        <v>594</v>
      </c>
    </row>
    <row r="35" spans="2:8" ht="20.25" customHeight="1">
      <c r="B35" s="698" t="s">
        <v>277</v>
      </c>
      <c r="C35" s="35"/>
      <c r="D35" s="683"/>
      <c r="E35" s="685">
        <v>250</v>
      </c>
      <c r="F35" s="685">
        <v>888</v>
      </c>
      <c r="G35" s="699">
        <v>1294</v>
      </c>
      <c r="H35" s="699">
        <v>485</v>
      </c>
    </row>
    <row r="36" spans="2:8" ht="20.25" customHeight="1">
      <c r="B36" s="698" t="s">
        <v>278</v>
      </c>
      <c r="C36" s="35"/>
      <c r="D36" s="685">
        <v>130</v>
      </c>
      <c r="E36" s="685">
        <v>140</v>
      </c>
      <c r="F36" s="685">
        <v>259</v>
      </c>
      <c r="G36" s="685">
        <v>315</v>
      </c>
      <c r="H36" s="685">
        <v>62</v>
      </c>
    </row>
    <row r="37" spans="2:8" ht="18.75">
      <c r="B37" s="253"/>
      <c r="C37" s="256"/>
      <c r="D37" s="257"/>
      <c r="E37" s="257"/>
      <c r="F37" s="257"/>
      <c r="G37" s="257"/>
      <c r="H37" s="257"/>
    </row>
    <row r="38" spans="2:8" ht="19.5" thickBot="1">
      <c r="B38" s="248"/>
      <c r="C38" s="256"/>
      <c r="D38" s="258"/>
      <c r="E38" s="258"/>
      <c r="F38" s="259"/>
      <c r="G38" s="259"/>
      <c r="H38" s="259"/>
    </row>
    <row r="39" spans="2:8" ht="35.1" customHeight="1" thickTop="1" thickBot="1">
      <c r="B39" s="40"/>
      <c r="D39" s="104">
        <v>2018</v>
      </c>
      <c r="E39" s="104">
        <v>2019</v>
      </c>
      <c r="F39" s="104">
        <v>2020</v>
      </c>
      <c r="G39" s="104">
        <v>2021</v>
      </c>
      <c r="H39" s="339" t="s">
        <v>645</v>
      </c>
    </row>
    <row r="40" spans="2:8" ht="20.25" customHeight="1" thickTop="1" thickBot="1">
      <c r="B40" s="689" t="s">
        <v>726</v>
      </c>
      <c r="D40" s="246"/>
      <c r="E40" s="246"/>
      <c r="F40" s="246"/>
      <c r="G40" s="246"/>
      <c r="H40" s="246"/>
    </row>
    <row r="41" spans="2:8" ht="20.25" customHeight="1" thickBot="1">
      <c r="B41" s="679" t="s">
        <v>270</v>
      </c>
      <c r="C41" s="35"/>
      <c r="D41" s="680">
        <v>2</v>
      </c>
      <c r="E41" s="680">
        <v>2.9</v>
      </c>
      <c r="F41" s="680">
        <v>3.5</v>
      </c>
      <c r="G41" s="680">
        <v>4.2</v>
      </c>
      <c r="H41" s="680">
        <v>4.0999999999999996</v>
      </c>
    </row>
    <row r="42" spans="2:8" ht="6.75" customHeight="1">
      <c r="B42" s="681"/>
      <c r="C42" s="5"/>
      <c r="D42" s="682"/>
      <c r="E42" s="682"/>
      <c r="F42" s="682"/>
      <c r="G42" s="682"/>
      <c r="H42" s="682"/>
    </row>
    <row r="43" spans="2:8" ht="20.25" customHeight="1" thickBot="1">
      <c r="B43" s="694" t="s">
        <v>284</v>
      </c>
      <c r="C43" s="35"/>
      <c r="D43" s="685"/>
      <c r="E43" s="685"/>
      <c r="F43" s="684"/>
      <c r="G43" s="684"/>
      <c r="H43" s="684"/>
    </row>
    <row r="44" spans="2:8" ht="20.25" customHeight="1">
      <c r="B44" s="260" t="s">
        <v>285</v>
      </c>
      <c r="C44" s="35"/>
      <c r="D44" s="687"/>
      <c r="E44" s="684">
        <v>0.34</v>
      </c>
      <c r="F44" s="684">
        <v>0.35</v>
      </c>
      <c r="G44" s="684">
        <v>0.35</v>
      </c>
      <c r="H44" s="684">
        <v>0.36</v>
      </c>
    </row>
    <row r="45" spans="2:8" ht="20.25" customHeight="1">
      <c r="B45" s="261" t="s">
        <v>286</v>
      </c>
      <c r="C45" s="35"/>
      <c r="D45" s="687"/>
      <c r="E45" s="684">
        <v>0.12</v>
      </c>
      <c r="F45" s="684">
        <v>0.12</v>
      </c>
      <c r="G45" s="684">
        <v>0.12</v>
      </c>
      <c r="H45" s="684">
        <v>0.12</v>
      </c>
    </row>
    <row r="46" spans="2:8" ht="20.25" customHeight="1">
      <c r="B46" s="261" t="s">
        <v>287</v>
      </c>
      <c r="C46" s="35"/>
      <c r="D46" s="687"/>
      <c r="E46" s="684">
        <v>0.05</v>
      </c>
      <c r="F46" s="684">
        <v>0.04</v>
      </c>
      <c r="G46" s="684">
        <v>0.04</v>
      </c>
      <c r="H46" s="684">
        <v>0.05</v>
      </c>
    </row>
    <row r="47" spans="2:8" ht="20.25" customHeight="1">
      <c r="B47" s="261" t="s">
        <v>288</v>
      </c>
      <c r="C47" s="35"/>
      <c r="D47" s="687"/>
      <c r="E47" s="684">
        <v>0.05</v>
      </c>
      <c r="F47" s="684">
        <v>0.04</v>
      </c>
      <c r="G47" s="684">
        <v>0.04</v>
      </c>
      <c r="H47" s="684">
        <v>0.04</v>
      </c>
    </row>
    <row r="48" spans="2:8" ht="20.25" customHeight="1">
      <c r="B48" s="261" t="s">
        <v>289</v>
      </c>
      <c r="C48" s="35"/>
      <c r="D48" s="687"/>
      <c r="E48" s="684">
        <v>7.0000000000000007E-2</v>
      </c>
      <c r="F48" s="684">
        <v>7.0000000000000007E-2</v>
      </c>
      <c r="G48" s="684">
        <v>7.0000000000000007E-2</v>
      </c>
      <c r="H48" s="684">
        <v>7.0000000000000007E-2</v>
      </c>
    </row>
    <row r="49" spans="1:8" ht="20.25" customHeight="1">
      <c r="B49" s="261" t="s">
        <v>290</v>
      </c>
      <c r="C49" s="35"/>
      <c r="D49" s="687"/>
      <c r="E49" s="684">
        <v>0.06</v>
      </c>
      <c r="F49" s="684">
        <v>0.06</v>
      </c>
      <c r="G49" s="684">
        <v>0.06</v>
      </c>
      <c r="H49" s="684">
        <v>0.06</v>
      </c>
    </row>
    <row r="50" spans="1:8" ht="20.25" customHeight="1">
      <c r="B50" s="261" t="s">
        <v>291</v>
      </c>
      <c r="C50" s="35"/>
      <c r="D50" s="687"/>
      <c r="E50" s="684">
        <v>0.16</v>
      </c>
      <c r="F50" s="684">
        <v>0.18</v>
      </c>
      <c r="G50" s="684">
        <v>0.18</v>
      </c>
      <c r="H50" s="684">
        <v>0.18</v>
      </c>
    </row>
    <row r="51" spans="1:8" ht="20.25" customHeight="1">
      <c r="B51" s="261" t="s">
        <v>292</v>
      </c>
      <c r="C51" s="35"/>
      <c r="D51" s="687"/>
      <c r="E51" s="684">
        <v>0.03</v>
      </c>
      <c r="F51" s="684">
        <v>0.03</v>
      </c>
      <c r="G51" s="684">
        <v>0.03</v>
      </c>
      <c r="H51" s="684">
        <v>0.02</v>
      </c>
    </row>
    <row r="52" spans="1:8" ht="20.25" customHeight="1">
      <c r="B52" s="261" t="s">
        <v>293</v>
      </c>
      <c r="C52" s="35"/>
      <c r="D52" s="687"/>
      <c r="E52" s="684">
        <v>0.03</v>
      </c>
      <c r="F52" s="684">
        <v>0.03</v>
      </c>
      <c r="G52" s="684">
        <v>0.03</v>
      </c>
      <c r="H52" s="684">
        <v>0.03</v>
      </c>
    </row>
    <row r="53" spans="1:8" ht="20.25" customHeight="1">
      <c r="B53" s="261" t="s">
        <v>294</v>
      </c>
      <c r="C53" s="35"/>
      <c r="D53" s="687"/>
      <c r="E53" s="684">
        <v>0.04</v>
      </c>
      <c r="F53" s="684">
        <v>0.03</v>
      </c>
      <c r="G53" s="684">
        <v>0.03</v>
      </c>
      <c r="H53" s="684">
        <v>0.03</v>
      </c>
    </row>
    <row r="54" spans="1:8" ht="20.25" customHeight="1">
      <c r="B54" s="261" t="s">
        <v>295</v>
      </c>
      <c r="C54" s="35"/>
      <c r="D54" s="687"/>
      <c r="E54" s="684">
        <v>0.05</v>
      </c>
      <c r="F54" s="684">
        <v>0.05</v>
      </c>
      <c r="G54" s="684">
        <v>0.05</v>
      </c>
      <c r="H54" s="684">
        <v>0.04</v>
      </c>
    </row>
    <row r="55" spans="1:8" ht="20.25" customHeight="1">
      <c r="B55" s="261" t="s">
        <v>296</v>
      </c>
      <c r="C55" s="35"/>
      <c r="D55" s="687"/>
      <c r="E55" s="684" t="s">
        <v>116</v>
      </c>
      <c r="F55" s="684" t="s">
        <v>116</v>
      </c>
      <c r="G55" s="684" t="s">
        <v>116</v>
      </c>
      <c r="H55" s="684" t="s">
        <v>116</v>
      </c>
    </row>
    <row r="56" spans="1:8" s="94" customFormat="1" ht="20.25" customHeight="1">
      <c r="B56" s="681" t="s">
        <v>129</v>
      </c>
      <c r="C56" s="5"/>
      <c r="D56" s="695"/>
      <c r="E56" s="696">
        <v>0.99998383468567054</v>
      </c>
      <c r="F56" s="696">
        <v>1</v>
      </c>
      <c r="G56" s="696">
        <v>1</v>
      </c>
      <c r="H56" s="696">
        <v>1</v>
      </c>
    </row>
    <row r="57" spans="1:8" ht="6.75" customHeight="1">
      <c r="B57" s="681"/>
      <c r="C57" s="5"/>
      <c r="D57" s="682"/>
      <c r="E57" s="682"/>
      <c r="F57" s="682"/>
      <c r="G57" s="682"/>
      <c r="H57" s="682"/>
    </row>
    <row r="58" spans="1:8" ht="20.25" customHeight="1">
      <c r="A58" s="1013" t="s">
        <v>282</v>
      </c>
      <c r="B58" s="261" t="s">
        <v>279</v>
      </c>
      <c r="C58" s="35"/>
      <c r="D58" s="687"/>
      <c r="E58" s="684">
        <v>0.34</v>
      </c>
      <c r="F58" s="684">
        <v>0.33</v>
      </c>
      <c r="G58" s="684">
        <v>0.31</v>
      </c>
      <c r="H58" s="684">
        <v>0.31</v>
      </c>
    </row>
    <row r="59" spans="1:8" ht="20.25" customHeight="1">
      <c r="A59" s="1013"/>
      <c r="B59" s="261" t="s">
        <v>280</v>
      </c>
      <c r="C59" s="35"/>
      <c r="D59" s="683"/>
      <c r="E59" s="685">
        <v>77</v>
      </c>
      <c r="F59" s="685">
        <v>77</v>
      </c>
      <c r="G59" s="685">
        <v>76</v>
      </c>
      <c r="H59" s="685">
        <v>76</v>
      </c>
    </row>
    <row r="60" spans="1:8" ht="20.25" customHeight="1">
      <c r="A60" s="1013"/>
      <c r="B60" s="261" t="s">
        <v>281</v>
      </c>
      <c r="C60" s="35"/>
      <c r="D60" s="683"/>
      <c r="E60" s="685">
        <v>12</v>
      </c>
      <c r="F60" s="685">
        <v>11</v>
      </c>
      <c r="G60" s="685">
        <v>12</v>
      </c>
      <c r="H60" s="685">
        <v>11</v>
      </c>
    </row>
    <row r="61" spans="1:8" ht="6.75" customHeight="1">
      <c r="B61" s="681"/>
      <c r="C61" s="5"/>
      <c r="D61" s="682"/>
      <c r="E61" s="682"/>
      <c r="F61" s="682"/>
      <c r="G61" s="682"/>
      <c r="H61" s="682"/>
    </row>
    <row r="62" spans="1:8" ht="20.25" customHeight="1">
      <c r="A62" s="1014" t="s">
        <v>283</v>
      </c>
      <c r="B62" s="261" t="s">
        <v>279</v>
      </c>
      <c r="C62" s="35"/>
      <c r="D62" s="687"/>
      <c r="E62" s="684" t="s">
        <v>500</v>
      </c>
      <c r="F62" s="684" t="s">
        <v>501</v>
      </c>
      <c r="G62" s="684" t="s">
        <v>643</v>
      </c>
      <c r="H62" s="684" t="s">
        <v>798</v>
      </c>
    </row>
    <row r="63" spans="1:8" ht="20.25" customHeight="1">
      <c r="A63" s="1014"/>
      <c r="B63" s="261" t="s">
        <v>280</v>
      </c>
      <c r="C63" s="35"/>
      <c r="D63" s="683"/>
      <c r="E63" s="685">
        <v>71</v>
      </c>
      <c r="F63" s="685">
        <v>71</v>
      </c>
      <c r="G63" s="685">
        <v>73</v>
      </c>
      <c r="H63" s="685">
        <v>72</v>
      </c>
    </row>
    <row r="64" spans="1:8" ht="20.25" customHeight="1">
      <c r="A64" s="1014"/>
      <c r="B64" s="261" t="s">
        <v>281</v>
      </c>
      <c r="C64" s="35"/>
      <c r="D64" s="683"/>
      <c r="E64" s="685">
        <v>16</v>
      </c>
      <c r="F64" s="685">
        <v>14</v>
      </c>
      <c r="G64" s="685">
        <v>14</v>
      </c>
      <c r="H64" s="685">
        <v>13</v>
      </c>
    </row>
    <row r="65" spans="1:8" ht="6.75" customHeight="1">
      <c r="B65" s="681"/>
      <c r="C65" s="5"/>
      <c r="D65" s="682"/>
      <c r="E65" s="682"/>
      <c r="F65" s="682"/>
      <c r="G65" s="682"/>
      <c r="H65" s="682"/>
    </row>
    <row r="66" spans="1:8" ht="20.85" customHeight="1">
      <c r="B66" s="261" t="s">
        <v>276</v>
      </c>
      <c r="C66" s="35"/>
      <c r="D66" s="683"/>
      <c r="E66" s="684" t="s">
        <v>274</v>
      </c>
      <c r="F66" s="684" t="s">
        <v>155</v>
      </c>
      <c r="G66" s="697" t="s">
        <v>155</v>
      </c>
      <c r="H66" s="697" t="s">
        <v>155</v>
      </c>
    </row>
    <row r="67" spans="1:8" ht="20.85" customHeight="1">
      <c r="B67" s="261" t="s">
        <v>368</v>
      </c>
      <c r="C67" s="35"/>
      <c r="D67" s="685"/>
      <c r="E67" s="684"/>
      <c r="F67" s="684"/>
      <c r="G67" s="684"/>
      <c r="H67" s="684"/>
    </row>
    <row r="68" spans="1:8" ht="20.85" customHeight="1">
      <c r="B68" s="686" t="s">
        <v>154</v>
      </c>
      <c r="C68" s="35"/>
      <c r="D68" s="683"/>
      <c r="E68" s="687"/>
      <c r="F68" s="684">
        <v>0.57999999999999996</v>
      </c>
      <c r="G68" s="684">
        <v>0.49</v>
      </c>
      <c r="H68" s="684">
        <v>0.51</v>
      </c>
    </row>
    <row r="69" spans="1:8" ht="20.85" customHeight="1">
      <c r="B69" s="688" t="s">
        <v>155</v>
      </c>
      <c r="C69" s="35"/>
      <c r="D69" s="683"/>
      <c r="E69" s="687"/>
      <c r="F69" s="684">
        <v>0.19</v>
      </c>
      <c r="G69" s="684">
        <v>0.27</v>
      </c>
      <c r="H69" s="684">
        <v>0.25</v>
      </c>
    </row>
    <row r="70" spans="1:8" ht="20.85" customHeight="1">
      <c r="B70" s="688" t="s">
        <v>59</v>
      </c>
      <c r="C70" s="35"/>
      <c r="D70" s="683"/>
      <c r="E70" s="687"/>
      <c r="F70" s="684">
        <v>0.18</v>
      </c>
      <c r="G70" s="684">
        <v>0.23</v>
      </c>
      <c r="H70" s="684">
        <v>0.23</v>
      </c>
    </row>
    <row r="71" spans="1:8" ht="20.85" customHeight="1">
      <c r="B71" s="688" t="s">
        <v>156</v>
      </c>
      <c r="C71" s="35"/>
      <c r="D71" s="683"/>
      <c r="E71" s="687"/>
      <c r="F71" s="684">
        <v>0.04</v>
      </c>
      <c r="G71" s="684" t="s">
        <v>116</v>
      </c>
      <c r="H71" s="684" t="s">
        <v>116</v>
      </c>
    </row>
    <row r="72" spans="1:8" ht="20.85" customHeight="1">
      <c r="B72" s="688" t="s">
        <v>502</v>
      </c>
      <c r="C72" s="35"/>
      <c r="D72" s="683"/>
      <c r="E72" s="687"/>
      <c r="F72" s="684">
        <v>0.01</v>
      </c>
      <c r="G72" s="684">
        <v>0.01</v>
      </c>
      <c r="H72" s="684">
        <v>0.01</v>
      </c>
    </row>
    <row r="73" spans="1:8" ht="18.75">
      <c r="B73" s="253"/>
      <c r="C73" s="35"/>
      <c r="D73" s="262"/>
      <c r="E73" s="263"/>
      <c r="F73" s="263"/>
      <c r="G73" s="263"/>
      <c r="H73" s="263"/>
    </row>
    <row r="74" spans="1:8" ht="17.25" thickBot="1"/>
    <row r="75" spans="1:8" ht="35.1" customHeight="1" thickTop="1" thickBot="1">
      <c r="B75" s="40"/>
      <c r="D75" s="104">
        <v>2018</v>
      </c>
      <c r="E75" s="104">
        <v>2019</v>
      </c>
      <c r="F75" s="104">
        <v>2020</v>
      </c>
      <c r="G75" s="104">
        <v>2021</v>
      </c>
      <c r="H75" s="339" t="s">
        <v>645</v>
      </c>
    </row>
    <row r="76" spans="1:8" ht="20.25" customHeight="1" thickTop="1" thickBot="1">
      <c r="B76" s="689" t="s">
        <v>725</v>
      </c>
      <c r="D76" s="246"/>
      <c r="E76" s="246"/>
      <c r="F76" s="246"/>
      <c r="G76" s="246"/>
      <c r="H76" s="246"/>
    </row>
    <row r="77" spans="1:8" ht="20.25" customHeight="1" thickBot="1">
      <c r="B77" s="679" t="s">
        <v>270</v>
      </c>
      <c r="C77" s="35"/>
      <c r="D77" s="680">
        <v>0.4</v>
      </c>
      <c r="E77" s="680">
        <v>0.4</v>
      </c>
      <c r="F77" s="680">
        <v>1.1000000000000001</v>
      </c>
      <c r="G77" s="680">
        <v>1.3</v>
      </c>
      <c r="H77" s="680">
        <v>1.3</v>
      </c>
    </row>
    <row r="78" spans="1:8" ht="6.75" customHeight="1">
      <c r="B78" s="681"/>
      <c r="C78" s="5"/>
      <c r="D78" s="682"/>
      <c r="E78" s="682"/>
      <c r="F78" s="682"/>
      <c r="G78" s="682"/>
      <c r="H78" s="682"/>
    </row>
    <row r="79" spans="1:8" ht="20.25" customHeight="1">
      <c r="A79" s="1013" t="s">
        <v>308</v>
      </c>
      <c r="B79" s="261" t="s">
        <v>309</v>
      </c>
      <c r="C79" s="35"/>
      <c r="D79" s="687"/>
      <c r="E79" s="684">
        <v>0.16</v>
      </c>
      <c r="F79" s="684">
        <v>0.24</v>
      </c>
      <c r="G79" s="684">
        <v>0.28999999999999998</v>
      </c>
      <c r="H79" s="684">
        <v>0.34</v>
      </c>
    </row>
    <row r="80" spans="1:8" ht="20.25" customHeight="1">
      <c r="A80" s="1013"/>
      <c r="B80" s="261" t="s">
        <v>310</v>
      </c>
      <c r="C80" s="35"/>
      <c r="D80" s="687"/>
      <c r="E80" s="684">
        <v>0.57999999999999996</v>
      </c>
      <c r="F80" s="684">
        <v>0.51</v>
      </c>
      <c r="G80" s="684">
        <v>0.41</v>
      </c>
      <c r="H80" s="684">
        <v>0.33</v>
      </c>
    </row>
    <row r="81" spans="1:8" ht="20.25" customHeight="1">
      <c r="A81" s="1013"/>
      <c r="B81" s="261" t="s">
        <v>311</v>
      </c>
      <c r="C81" s="35"/>
      <c r="D81" s="683"/>
      <c r="E81" s="684">
        <v>0.12</v>
      </c>
      <c r="F81" s="684">
        <v>0.21</v>
      </c>
      <c r="G81" s="684">
        <v>0.26</v>
      </c>
      <c r="H81" s="684">
        <v>0.28000000000000003</v>
      </c>
    </row>
    <row r="82" spans="1:8" ht="20.25" customHeight="1">
      <c r="A82" s="1013"/>
      <c r="B82" s="261" t="s">
        <v>347</v>
      </c>
      <c r="C82" s="35"/>
      <c r="D82" s="683"/>
      <c r="E82" s="684">
        <v>0.14000000000000001</v>
      </c>
      <c r="F82" s="684">
        <v>0.04</v>
      </c>
      <c r="G82" s="684">
        <v>0.04</v>
      </c>
      <c r="H82" s="684">
        <v>0.05</v>
      </c>
    </row>
    <row r="83" spans="1:8" ht="6.75" customHeight="1">
      <c r="B83" s="681"/>
      <c r="C83" s="5"/>
      <c r="D83" s="682"/>
      <c r="E83" s="682"/>
      <c r="F83" s="682"/>
      <c r="G83" s="682"/>
      <c r="H83" s="682"/>
    </row>
    <row r="84" spans="1:8" ht="20.25" customHeight="1">
      <c r="B84" s="261" t="s">
        <v>276</v>
      </c>
      <c r="C84" s="35"/>
      <c r="D84" s="683"/>
      <c r="E84" s="684" t="s">
        <v>274</v>
      </c>
      <c r="F84" s="684" t="s">
        <v>390</v>
      </c>
      <c r="G84" s="684" t="s">
        <v>156</v>
      </c>
      <c r="H84" s="684" t="s">
        <v>156</v>
      </c>
    </row>
    <row r="85" spans="1:8" ht="20.25" customHeight="1">
      <c r="B85" s="261" t="s">
        <v>368</v>
      </c>
      <c r="C85" s="35"/>
      <c r="D85" s="685"/>
      <c r="E85" s="684"/>
      <c r="F85" s="684"/>
      <c r="G85" s="684"/>
      <c r="H85" s="684"/>
    </row>
    <row r="86" spans="1:8" ht="20.25" customHeight="1">
      <c r="B86" s="686" t="s">
        <v>154</v>
      </c>
      <c r="C86" s="35"/>
      <c r="D86" s="683"/>
      <c r="E86" s="687"/>
      <c r="F86" s="684" t="s">
        <v>116</v>
      </c>
      <c r="G86" s="684" t="s">
        <v>116</v>
      </c>
      <c r="H86" s="684" t="s">
        <v>116</v>
      </c>
    </row>
    <row r="87" spans="1:8" ht="20.25" customHeight="1">
      <c r="B87" s="688" t="s">
        <v>155</v>
      </c>
      <c r="C87" s="35"/>
      <c r="D87" s="683"/>
      <c r="E87" s="687"/>
      <c r="F87" s="684">
        <v>0.06</v>
      </c>
      <c r="G87" s="684" t="s">
        <v>116</v>
      </c>
      <c r="H87" s="684" t="s">
        <v>116</v>
      </c>
    </row>
    <row r="88" spans="1:8" ht="20.25" customHeight="1">
      <c r="B88" s="688" t="s">
        <v>59</v>
      </c>
      <c r="C88" s="35"/>
      <c r="D88" s="683"/>
      <c r="E88" s="687"/>
      <c r="F88" s="684">
        <v>0.51</v>
      </c>
      <c r="G88" s="684">
        <v>0.26</v>
      </c>
      <c r="H88" s="684">
        <v>0.2</v>
      </c>
    </row>
    <row r="89" spans="1:8" ht="20.25" customHeight="1">
      <c r="B89" s="688" t="s">
        <v>156</v>
      </c>
      <c r="C89" s="35"/>
      <c r="D89" s="683"/>
      <c r="E89" s="687"/>
      <c r="F89" s="684">
        <v>0.39</v>
      </c>
      <c r="G89" s="684">
        <v>0.53</v>
      </c>
      <c r="H89" s="684">
        <v>0.67</v>
      </c>
    </row>
    <row r="90" spans="1:8" ht="20.25" customHeight="1">
      <c r="B90" s="686" t="s">
        <v>503</v>
      </c>
      <c r="C90" s="35"/>
      <c r="D90" s="683"/>
      <c r="E90" s="687"/>
      <c r="F90" s="684">
        <v>0.04</v>
      </c>
      <c r="G90" s="684">
        <v>0.21</v>
      </c>
      <c r="H90" s="684">
        <v>0.13</v>
      </c>
    </row>
    <row r="92" spans="1:8" ht="17.25" thickBot="1"/>
    <row r="93" spans="1:8" ht="35.1" customHeight="1" thickTop="1" thickBot="1">
      <c r="B93" s="40"/>
      <c r="D93" s="104">
        <v>2018</v>
      </c>
      <c r="E93" s="104">
        <v>2019</v>
      </c>
      <c r="F93" s="104">
        <v>2020</v>
      </c>
      <c r="G93" s="104" t="s">
        <v>672</v>
      </c>
      <c r="H93" s="339" t="s">
        <v>645</v>
      </c>
    </row>
    <row r="94" spans="1:8" ht="20.25" customHeight="1" thickTop="1" thickBot="1">
      <c r="B94" s="689" t="s">
        <v>724</v>
      </c>
      <c r="D94" s="246"/>
      <c r="E94" s="246"/>
      <c r="F94" s="246"/>
      <c r="G94" s="246"/>
      <c r="H94" s="246"/>
    </row>
    <row r="95" spans="1:8" ht="20.25" customHeight="1" thickBot="1">
      <c r="B95" s="679" t="s">
        <v>270</v>
      </c>
      <c r="C95" s="35"/>
      <c r="D95" s="691"/>
      <c r="E95" s="691"/>
      <c r="F95" s="691"/>
      <c r="G95" s="680">
        <v>1.2</v>
      </c>
      <c r="H95" s="680">
        <v>0.9</v>
      </c>
    </row>
    <row r="96" spans="1:8" ht="6.75" customHeight="1">
      <c r="B96" s="681"/>
      <c r="C96" s="5"/>
      <c r="D96" s="682"/>
      <c r="E96" s="682"/>
      <c r="F96" s="682"/>
      <c r="G96" s="682"/>
      <c r="H96" s="682"/>
    </row>
    <row r="97" spans="2:8" ht="20.25" customHeight="1">
      <c r="B97" s="261" t="s">
        <v>276</v>
      </c>
      <c r="C97" s="35"/>
      <c r="D97" s="683"/>
      <c r="E97" s="687"/>
      <c r="F97" s="687"/>
      <c r="G97" s="684" t="s">
        <v>59</v>
      </c>
      <c r="H97" s="684" t="s">
        <v>59</v>
      </c>
    </row>
    <row r="98" spans="2:8" ht="20.25" customHeight="1">
      <c r="B98" s="261" t="s">
        <v>368</v>
      </c>
      <c r="C98" s="35"/>
      <c r="D98" s="685"/>
      <c r="E98" s="684"/>
      <c r="F98" s="684"/>
      <c r="G98" s="684"/>
      <c r="H98" s="684"/>
    </row>
    <row r="99" spans="2:8" ht="20.25" customHeight="1">
      <c r="B99" s="686" t="s">
        <v>154</v>
      </c>
      <c r="C99" s="35"/>
      <c r="D99" s="683"/>
      <c r="E99" s="687"/>
      <c r="F99" s="687"/>
      <c r="G99" s="684" t="s">
        <v>116</v>
      </c>
      <c r="H99" s="684" t="s">
        <v>116</v>
      </c>
    </row>
    <row r="100" spans="2:8" ht="20.25" customHeight="1">
      <c r="B100" s="688" t="s">
        <v>155</v>
      </c>
      <c r="C100" s="35"/>
      <c r="D100" s="683"/>
      <c r="E100" s="687"/>
      <c r="F100" s="687"/>
      <c r="G100" s="684">
        <v>0.05</v>
      </c>
      <c r="H100" s="684">
        <v>0.05</v>
      </c>
    </row>
    <row r="101" spans="2:8" ht="20.25" customHeight="1">
      <c r="B101" s="688" t="s">
        <v>59</v>
      </c>
      <c r="C101" s="35"/>
      <c r="D101" s="683"/>
      <c r="E101" s="687"/>
      <c r="F101" s="687"/>
      <c r="G101" s="684">
        <v>0.94</v>
      </c>
      <c r="H101" s="684">
        <v>0.95</v>
      </c>
    </row>
    <row r="102" spans="2:8" ht="20.25" customHeight="1">
      <c r="B102" s="688" t="s">
        <v>156</v>
      </c>
      <c r="C102" s="35"/>
      <c r="D102" s="683"/>
      <c r="E102" s="687"/>
      <c r="F102" s="687"/>
      <c r="G102" s="684" t="s">
        <v>116</v>
      </c>
      <c r="H102" s="684" t="s">
        <v>116</v>
      </c>
    </row>
    <row r="103" spans="2:8" ht="20.25" customHeight="1">
      <c r="B103" s="688" t="s">
        <v>454</v>
      </c>
      <c r="C103" s="35"/>
      <c r="D103" s="683"/>
      <c r="E103" s="687"/>
      <c r="F103" s="687"/>
      <c r="G103" s="684">
        <v>0.01</v>
      </c>
      <c r="H103" s="684" t="s">
        <v>116</v>
      </c>
    </row>
    <row r="104" spans="2:8" ht="6.75" customHeight="1">
      <c r="B104" s="681"/>
      <c r="C104" s="5"/>
      <c r="D104" s="682"/>
      <c r="E104" s="682"/>
      <c r="F104" s="682"/>
      <c r="G104" s="682"/>
      <c r="H104" s="682"/>
    </row>
    <row r="105" spans="2:8" ht="20.25" customHeight="1">
      <c r="B105" s="261" t="s">
        <v>312</v>
      </c>
      <c r="C105" s="35"/>
      <c r="D105" s="683"/>
      <c r="E105" s="687"/>
      <c r="F105" s="687"/>
      <c r="G105" s="693">
        <v>1</v>
      </c>
      <c r="H105" s="693">
        <v>1</v>
      </c>
    </row>
    <row r="106" spans="2:8" ht="20.25" customHeight="1">
      <c r="B106" s="261" t="s">
        <v>313</v>
      </c>
      <c r="C106" s="35"/>
      <c r="D106" s="683"/>
      <c r="E106" s="683"/>
      <c r="F106" s="683"/>
      <c r="G106" s="685">
        <v>26</v>
      </c>
      <c r="H106" s="685">
        <v>26</v>
      </c>
    </row>
    <row r="108" spans="2:8" ht="17.25" thickBot="1"/>
    <row r="109" spans="2:8" ht="35.1" customHeight="1" thickTop="1" thickBot="1">
      <c r="B109" s="40"/>
      <c r="D109" s="104">
        <v>2018</v>
      </c>
      <c r="E109" s="104">
        <v>2019</v>
      </c>
      <c r="F109" s="104">
        <v>2020</v>
      </c>
      <c r="G109" s="104" t="s">
        <v>672</v>
      </c>
      <c r="H109" s="339" t="s">
        <v>645</v>
      </c>
    </row>
    <row r="110" spans="2:8" ht="20.25" customHeight="1" thickTop="1" thickBot="1">
      <c r="B110" s="780" t="s">
        <v>723</v>
      </c>
      <c r="D110" s="246"/>
      <c r="E110" s="246"/>
      <c r="F110" s="246"/>
      <c r="G110" s="246"/>
      <c r="H110" s="246"/>
    </row>
    <row r="111" spans="2:8" ht="20.25" customHeight="1" thickBot="1">
      <c r="B111" s="679" t="s">
        <v>270</v>
      </c>
      <c r="C111" s="35"/>
      <c r="D111" s="691"/>
      <c r="E111" s="691"/>
      <c r="F111" s="691"/>
      <c r="G111" s="680">
        <v>1.9</v>
      </c>
      <c r="H111" s="680">
        <v>1.6</v>
      </c>
    </row>
    <row r="112" spans="2:8" ht="6.75" customHeight="1">
      <c r="B112" s="681"/>
      <c r="C112" s="5"/>
      <c r="D112" s="682"/>
      <c r="E112" s="682"/>
      <c r="F112" s="682"/>
      <c r="G112" s="682"/>
      <c r="H112" s="682"/>
    </row>
    <row r="113" spans="2:8" ht="20.25" customHeight="1">
      <c r="B113" s="261" t="s">
        <v>276</v>
      </c>
      <c r="C113" s="35"/>
      <c r="D113" s="683"/>
      <c r="E113" s="687"/>
      <c r="F113" s="687"/>
      <c r="G113" s="684" t="s">
        <v>59</v>
      </c>
      <c r="H113" s="684" t="s">
        <v>799</v>
      </c>
    </row>
    <row r="114" spans="2:8" ht="20.25" customHeight="1">
      <c r="B114" s="261" t="s">
        <v>368</v>
      </c>
      <c r="C114" s="35"/>
      <c r="D114" s="685"/>
      <c r="E114" s="684"/>
      <c r="F114" s="684"/>
      <c r="G114" s="684"/>
      <c r="H114" s="684"/>
    </row>
    <row r="115" spans="2:8" ht="20.25" customHeight="1">
      <c r="B115" s="686" t="s">
        <v>154</v>
      </c>
      <c r="C115" s="35"/>
      <c r="D115" s="683"/>
      <c r="E115" s="687"/>
      <c r="F115" s="687"/>
      <c r="G115" s="684" t="s">
        <v>116</v>
      </c>
      <c r="H115" s="684" t="s">
        <v>116</v>
      </c>
    </row>
    <row r="116" spans="2:8" ht="20.25" customHeight="1">
      <c r="B116" s="688" t="s">
        <v>155</v>
      </c>
      <c r="C116" s="35"/>
      <c r="D116" s="683"/>
      <c r="E116" s="687"/>
      <c r="F116" s="687"/>
      <c r="G116" s="684">
        <v>0.28000000000000003</v>
      </c>
      <c r="H116" s="684">
        <v>0.25</v>
      </c>
    </row>
    <row r="117" spans="2:8" ht="20.25" customHeight="1">
      <c r="B117" s="688" t="s">
        <v>59</v>
      </c>
      <c r="C117" s="35"/>
      <c r="D117" s="683"/>
      <c r="E117" s="687"/>
      <c r="F117" s="687"/>
      <c r="G117" s="684">
        <v>0.4</v>
      </c>
      <c r="H117" s="684">
        <v>0.46</v>
      </c>
    </row>
    <row r="118" spans="2:8" ht="20.25" customHeight="1">
      <c r="B118" s="688" t="s">
        <v>156</v>
      </c>
      <c r="C118" s="35"/>
      <c r="D118" s="683"/>
      <c r="E118" s="687"/>
      <c r="F118" s="687"/>
      <c r="G118" s="684">
        <v>0.26</v>
      </c>
      <c r="H118" s="684">
        <v>0.24</v>
      </c>
    </row>
    <row r="119" spans="2:8" ht="20.25" customHeight="1">
      <c r="B119" s="688" t="s">
        <v>454</v>
      </c>
      <c r="C119" s="35"/>
      <c r="D119" s="683"/>
      <c r="E119" s="687"/>
      <c r="F119" s="687"/>
      <c r="G119" s="684">
        <v>0.06</v>
      </c>
      <c r="H119" s="684">
        <v>0.05</v>
      </c>
    </row>
    <row r="120" spans="2:8" ht="6.75" customHeight="1">
      <c r="B120" s="681"/>
      <c r="C120" s="5"/>
      <c r="D120" s="682"/>
      <c r="E120" s="682"/>
      <c r="F120" s="682"/>
      <c r="G120" s="682"/>
      <c r="H120" s="682"/>
    </row>
    <row r="121" spans="2:8" ht="20.25" customHeight="1">
      <c r="B121" s="261" t="s">
        <v>312</v>
      </c>
      <c r="C121" s="35"/>
      <c r="D121" s="683"/>
      <c r="E121" s="687"/>
      <c r="F121" s="687"/>
      <c r="G121" s="693">
        <v>0.26</v>
      </c>
      <c r="H121" s="693">
        <v>0.35</v>
      </c>
    </row>
    <row r="122" spans="2:8" ht="20.25" customHeight="1">
      <c r="B122" s="261" t="s">
        <v>313</v>
      </c>
      <c r="C122" s="35"/>
      <c r="D122" s="683"/>
      <c r="E122" s="683"/>
      <c r="F122" s="683"/>
      <c r="G122" s="685">
        <v>51</v>
      </c>
      <c r="H122" s="685">
        <v>53</v>
      </c>
    </row>
    <row r="124" spans="2:8" ht="17.25" thickBot="1"/>
    <row r="125" spans="2:8" ht="35.1" customHeight="1" thickTop="1" thickBot="1">
      <c r="B125" s="40"/>
      <c r="D125" s="104">
        <v>2018</v>
      </c>
      <c r="E125" s="104">
        <v>2019</v>
      </c>
      <c r="F125" s="104">
        <v>2020</v>
      </c>
      <c r="G125" s="104" t="s">
        <v>672</v>
      </c>
      <c r="H125" s="339" t="s">
        <v>645</v>
      </c>
    </row>
    <row r="126" spans="2:8" ht="20.25" customHeight="1" thickTop="1" thickBot="1">
      <c r="B126" s="689" t="s">
        <v>722</v>
      </c>
      <c r="D126" s="246"/>
      <c r="E126" s="246"/>
      <c r="F126" s="246"/>
      <c r="G126" s="246"/>
      <c r="H126" s="246"/>
    </row>
    <row r="127" spans="2:8" ht="20.25" customHeight="1" thickBot="1">
      <c r="B127" s="679" t="s">
        <v>270</v>
      </c>
      <c r="C127" s="35"/>
      <c r="D127" s="680">
        <v>0.3</v>
      </c>
      <c r="E127" s="680">
        <v>0.3</v>
      </c>
      <c r="F127" s="680">
        <v>0.7</v>
      </c>
      <c r="G127" s="680">
        <v>1.2</v>
      </c>
      <c r="H127" s="680">
        <v>0.8</v>
      </c>
    </row>
    <row r="128" spans="2:8" ht="6.75" customHeight="1">
      <c r="B128" s="681"/>
      <c r="C128" s="5"/>
      <c r="D128" s="682"/>
      <c r="E128" s="682"/>
      <c r="F128" s="682"/>
      <c r="G128" s="682"/>
      <c r="H128" s="682"/>
    </row>
    <row r="129" spans="2:8" ht="20.25" customHeight="1">
      <c r="B129" s="261" t="s">
        <v>276</v>
      </c>
      <c r="C129" s="35"/>
      <c r="D129" s="683"/>
      <c r="E129" s="684" t="s">
        <v>274</v>
      </c>
      <c r="F129" s="684" t="s">
        <v>274</v>
      </c>
      <c r="G129" s="684" t="s">
        <v>274</v>
      </c>
      <c r="H129" s="684" t="s">
        <v>274</v>
      </c>
    </row>
    <row r="130" spans="2:8" ht="20.25" customHeight="1">
      <c r="B130" s="261" t="s">
        <v>368</v>
      </c>
      <c r="C130" s="35"/>
      <c r="D130" s="683"/>
      <c r="E130" s="684"/>
      <c r="F130" s="684"/>
      <c r="G130" s="684"/>
      <c r="H130" s="684"/>
    </row>
    <row r="131" spans="2:8" ht="20.25" customHeight="1">
      <c r="B131" s="686" t="s">
        <v>154</v>
      </c>
      <c r="C131" s="35"/>
      <c r="D131" s="683"/>
      <c r="E131" s="687"/>
      <c r="F131" s="684" t="s">
        <v>116</v>
      </c>
      <c r="G131" s="802" t="s">
        <v>116</v>
      </c>
      <c r="H131" s="684" t="s">
        <v>116</v>
      </c>
    </row>
    <row r="132" spans="2:8" ht="20.25" customHeight="1">
      <c r="B132" s="688" t="s">
        <v>155</v>
      </c>
      <c r="C132" s="35"/>
      <c r="D132" s="683"/>
      <c r="E132" s="687"/>
      <c r="F132" s="684">
        <v>0.49</v>
      </c>
      <c r="G132" s="802">
        <v>0.4</v>
      </c>
      <c r="H132" s="684">
        <v>0.32</v>
      </c>
    </row>
    <row r="133" spans="2:8" ht="20.25" customHeight="1">
      <c r="B133" s="688" t="s">
        <v>59</v>
      </c>
      <c r="C133" s="35"/>
      <c r="D133" s="683"/>
      <c r="E133" s="687"/>
      <c r="F133" s="684">
        <v>0.39</v>
      </c>
      <c r="G133" s="802">
        <v>0.53</v>
      </c>
      <c r="H133" s="684">
        <v>0.6</v>
      </c>
    </row>
    <row r="134" spans="2:8" ht="20.25" customHeight="1">
      <c r="B134" s="688" t="s">
        <v>156</v>
      </c>
      <c r="C134" s="35"/>
      <c r="D134" s="683"/>
      <c r="E134" s="687"/>
      <c r="F134" s="684">
        <v>0.12</v>
      </c>
      <c r="G134" s="802">
        <v>7.0000000000000007E-2</v>
      </c>
      <c r="H134" s="684">
        <v>0.08</v>
      </c>
    </row>
    <row r="135" spans="2:8" ht="20.25" customHeight="1">
      <c r="B135" s="688" t="s">
        <v>454</v>
      </c>
      <c r="C135" s="35"/>
      <c r="D135" s="683"/>
      <c r="E135" s="687"/>
      <c r="F135" s="684" t="s">
        <v>116</v>
      </c>
      <c r="G135" s="802" t="s">
        <v>116</v>
      </c>
      <c r="H135" s="684" t="s">
        <v>116</v>
      </c>
    </row>
    <row r="136" spans="2:8" ht="6.75" customHeight="1">
      <c r="B136" s="681"/>
      <c r="C136" s="5"/>
      <c r="D136" s="682"/>
      <c r="E136" s="682"/>
      <c r="F136" s="682"/>
      <c r="G136" s="682"/>
      <c r="H136" s="682"/>
    </row>
    <row r="137" spans="2:8" ht="18.75">
      <c r="B137" s="692" t="s">
        <v>540</v>
      </c>
      <c r="C137" s="5"/>
      <c r="D137" s="682"/>
      <c r="E137" s="682"/>
      <c r="F137" s="682"/>
      <c r="G137" s="682"/>
      <c r="H137" s="682"/>
    </row>
    <row r="138" spans="2:8" ht="20.25" customHeight="1">
      <c r="B138" s="261" t="s">
        <v>315</v>
      </c>
      <c r="C138" s="35"/>
      <c r="D138" s="683"/>
      <c r="E138" s="685" t="s">
        <v>316</v>
      </c>
      <c r="F138" s="685" t="s">
        <v>493</v>
      </c>
      <c r="G138" s="685" t="s">
        <v>644</v>
      </c>
      <c r="H138" s="685" t="s">
        <v>800</v>
      </c>
    </row>
    <row r="139" spans="2:8" ht="20.25" customHeight="1">
      <c r="B139" s="261" t="s">
        <v>539</v>
      </c>
      <c r="C139" s="35"/>
      <c r="D139" s="683"/>
      <c r="E139" s="685">
        <v>23</v>
      </c>
      <c r="F139" s="685">
        <v>27</v>
      </c>
      <c r="G139" s="685">
        <v>42</v>
      </c>
      <c r="H139" s="685">
        <v>36</v>
      </c>
    </row>
    <row r="141" spans="2:8" ht="17.25" thickBot="1"/>
    <row r="142" spans="2:8" ht="35.1" customHeight="1" thickTop="1" thickBot="1">
      <c r="B142" s="40"/>
      <c r="D142" s="104">
        <v>2018</v>
      </c>
      <c r="E142" s="104">
        <v>2019</v>
      </c>
      <c r="F142" s="104">
        <v>2020</v>
      </c>
      <c r="G142" s="104" t="s">
        <v>672</v>
      </c>
      <c r="H142" s="339" t="s">
        <v>645</v>
      </c>
    </row>
    <row r="143" spans="2:8" ht="20.25" customHeight="1" thickTop="1" thickBot="1">
      <c r="B143" s="689" t="s">
        <v>674</v>
      </c>
      <c r="D143" s="246"/>
      <c r="E143" s="246"/>
      <c r="F143" s="246"/>
      <c r="G143" s="246"/>
      <c r="H143" s="246"/>
    </row>
    <row r="144" spans="2:8" ht="20.25" customHeight="1" thickBot="1">
      <c r="B144" s="679" t="s">
        <v>270</v>
      </c>
      <c r="C144" s="35"/>
      <c r="D144" s="691"/>
      <c r="E144" s="691"/>
      <c r="F144" s="691"/>
      <c r="G144" s="680">
        <v>1.1000000000000001</v>
      </c>
      <c r="H144" s="680">
        <v>1</v>
      </c>
    </row>
    <row r="145" spans="2:8" ht="6.75" customHeight="1">
      <c r="B145" s="681"/>
      <c r="C145" s="5"/>
      <c r="D145" s="682"/>
      <c r="E145" s="682"/>
      <c r="F145" s="682"/>
      <c r="G145" s="682"/>
      <c r="H145" s="682"/>
    </row>
    <row r="146" spans="2:8" ht="20.25" customHeight="1">
      <c r="B146" s="261" t="s">
        <v>276</v>
      </c>
      <c r="C146" s="35"/>
      <c r="D146" s="683"/>
      <c r="E146" s="687"/>
      <c r="F146" s="687"/>
      <c r="G146" s="802" t="s">
        <v>156</v>
      </c>
      <c r="H146" s="684" t="s">
        <v>156</v>
      </c>
    </row>
    <row r="147" spans="2:8" ht="20.25" customHeight="1">
      <c r="B147" s="261" t="s">
        <v>368</v>
      </c>
      <c r="C147" s="35"/>
      <c r="D147" s="685"/>
      <c r="E147" s="684"/>
      <c r="F147" s="684"/>
      <c r="G147" s="802"/>
      <c r="H147" s="684"/>
    </row>
    <row r="148" spans="2:8" ht="20.25" customHeight="1">
      <c r="B148" s="686" t="s">
        <v>154</v>
      </c>
      <c r="C148" s="35"/>
      <c r="D148" s="683"/>
      <c r="E148" s="687"/>
      <c r="F148" s="687"/>
      <c r="G148" s="802" t="s">
        <v>116</v>
      </c>
      <c r="H148" s="684" t="s">
        <v>116</v>
      </c>
    </row>
    <row r="149" spans="2:8" ht="20.25" customHeight="1">
      <c r="B149" s="688" t="s">
        <v>155</v>
      </c>
      <c r="C149" s="35"/>
      <c r="D149" s="683"/>
      <c r="E149" s="687"/>
      <c r="F149" s="687"/>
      <c r="G149" s="802">
        <v>0.01</v>
      </c>
      <c r="H149" s="684">
        <v>0.02</v>
      </c>
    </row>
    <row r="150" spans="2:8" ht="20.25" customHeight="1">
      <c r="B150" s="688" t="s">
        <v>59</v>
      </c>
      <c r="C150" s="35"/>
      <c r="D150" s="683"/>
      <c r="E150" s="687"/>
      <c r="F150" s="687"/>
      <c r="G150" s="802">
        <v>0.08</v>
      </c>
      <c r="H150" s="684">
        <v>7.0000000000000007E-2</v>
      </c>
    </row>
    <row r="151" spans="2:8" ht="20.25" customHeight="1">
      <c r="B151" s="688" t="s">
        <v>156</v>
      </c>
      <c r="C151" s="35"/>
      <c r="D151" s="683"/>
      <c r="E151" s="687"/>
      <c r="F151" s="687"/>
      <c r="G151" s="802">
        <v>0.79</v>
      </c>
      <c r="H151" s="684">
        <v>0.82</v>
      </c>
    </row>
    <row r="152" spans="2:8" ht="20.25" customHeight="1">
      <c r="B152" s="688" t="s">
        <v>454</v>
      </c>
      <c r="C152" s="35"/>
      <c r="D152" s="683"/>
      <c r="E152" s="687"/>
      <c r="F152" s="687"/>
      <c r="G152" s="802">
        <v>0.12</v>
      </c>
      <c r="H152" s="684">
        <v>0.09</v>
      </c>
    </row>
    <row r="153" spans="2:8" ht="6.75" customHeight="1">
      <c r="B153" s="681"/>
      <c r="C153" s="5"/>
      <c r="D153" s="682"/>
      <c r="E153" s="682"/>
      <c r="F153" s="682"/>
      <c r="G153" s="803"/>
      <c r="H153" s="682"/>
    </row>
    <row r="154" spans="2:8" ht="20.25" customHeight="1">
      <c r="B154" s="261" t="s">
        <v>314</v>
      </c>
      <c r="C154" s="35"/>
      <c r="D154" s="683"/>
      <c r="E154" s="687"/>
      <c r="F154" s="687"/>
      <c r="G154" s="802">
        <v>0.09</v>
      </c>
      <c r="H154" s="684">
        <v>0.14000000000000001</v>
      </c>
    </row>
    <row r="156" spans="2:8" ht="19.5" thickBot="1">
      <c r="B156" s="247"/>
      <c r="C156" s="5"/>
      <c r="D156" s="264"/>
      <c r="E156" s="264"/>
      <c r="F156" s="264"/>
      <c r="G156" s="264"/>
      <c r="H156" s="264"/>
    </row>
    <row r="157" spans="2:8" ht="35.1" customHeight="1" thickTop="1" thickBot="1">
      <c r="B157" s="40"/>
      <c r="D157" s="104">
        <v>2018</v>
      </c>
      <c r="E157" s="104">
        <v>2019</v>
      </c>
      <c r="F157" s="104">
        <v>2020</v>
      </c>
      <c r="G157" s="104" t="s">
        <v>672</v>
      </c>
      <c r="H157" s="339" t="s">
        <v>645</v>
      </c>
    </row>
    <row r="158" spans="2:8" ht="20.25" customHeight="1" thickTop="1" thickBot="1">
      <c r="B158" s="689" t="s">
        <v>675</v>
      </c>
      <c r="D158" s="246"/>
      <c r="E158" s="246"/>
      <c r="F158" s="246"/>
      <c r="G158" s="246"/>
      <c r="H158" s="246"/>
    </row>
    <row r="159" spans="2:8" ht="20.25" customHeight="1" thickBot="1">
      <c r="B159" s="679" t="s">
        <v>270</v>
      </c>
      <c r="C159" s="35"/>
      <c r="D159" s="265"/>
      <c r="E159" s="265"/>
      <c r="F159" s="265"/>
      <c r="G159" s="680">
        <v>1</v>
      </c>
      <c r="H159" s="680">
        <v>0.9</v>
      </c>
    </row>
    <row r="160" spans="2:8" ht="6.75" customHeight="1">
      <c r="B160" s="681"/>
      <c r="C160" s="5"/>
      <c r="D160" s="250"/>
      <c r="E160" s="250"/>
      <c r="F160" s="250"/>
      <c r="G160" s="682"/>
      <c r="H160" s="682"/>
    </row>
    <row r="161" spans="2:8" ht="20.25" customHeight="1">
      <c r="B161" s="261" t="s">
        <v>276</v>
      </c>
      <c r="C161" s="35"/>
      <c r="D161" s="254"/>
      <c r="E161" s="251"/>
      <c r="F161" s="251"/>
      <c r="G161" s="684" t="s">
        <v>156</v>
      </c>
      <c r="H161" s="684" t="s">
        <v>156</v>
      </c>
    </row>
    <row r="162" spans="2:8" ht="20.25" customHeight="1">
      <c r="B162" s="261" t="s">
        <v>368</v>
      </c>
      <c r="C162" s="35"/>
      <c r="D162" s="255"/>
      <c r="E162" s="252"/>
      <c r="F162" s="252"/>
      <c r="G162" s="252"/>
      <c r="H162" s="252"/>
    </row>
    <row r="163" spans="2:8" ht="20.25" customHeight="1">
      <c r="B163" s="686" t="s">
        <v>154</v>
      </c>
      <c r="C163" s="35"/>
      <c r="D163" s="254"/>
      <c r="E163" s="251"/>
      <c r="F163" s="251"/>
      <c r="G163" s="802" t="s">
        <v>116</v>
      </c>
      <c r="H163" s="684" t="s">
        <v>116</v>
      </c>
    </row>
    <row r="164" spans="2:8" ht="20.25" customHeight="1">
      <c r="B164" s="688" t="s">
        <v>155</v>
      </c>
      <c r="C164" s="35"/>
      <c r="D164" s="254"/>
      <c r="E164" s="251"/>
      <c r="F164" s="251"/>
      <c r="G164" s="802">
        <v>0.03</v>
      </c>
      <c r="H164" s="690" t="s">
        <v>116</v>
      </c>
    </row>
    <row r="165" spans="2:8" ht="20.25" customHeight="1">
      <c r="B165" s="688" t="s">
        <v>59</v>
      </c>
      <c r="C165" s="35"/>
      <c r="D165" s="254"/>
      <c r="E165" s="251"/>
      <c r="F165" s="251"/>
      <c r="G165" s="802">
        <v>0.18</v>
      </c>
      <c r="H165" s="684">
        <v>0.18</v>
      </c>
    </row>
    <row r="166" spans="2:8" ht="20.25" customHeight="1">
      <c r="B166" s="688" t="s">
        <v>156</v>
      </c>
      <c r="C166" s="35"/>
      <c r="D166" s="254"/>
      <c r="E166" s="251"/>
      <c r="F166" s="251"/>
      <c r="G166" s="802">
        <v>0.72</v>
      </c>
      <c r="H166" s="684">
        <v>0.69</v>
      </c>
    </row>
    <row r="167" spans="2:8" ht="20.25" customHeight="1">
      <c r="B167" s="688" t="s">
        <v>454</v>
      </c>
      <c r="C167" s="35"/>
      <c r="D167" s="254"/>
      <c r="E167" s="251"/>
      <c r="F167" s="251"/>
      <c r="G167" s="802">
        <v>7.0000000000000007E-2</v>
      </c>
      <c r="H167" s="684">
        <v>0.13</v>
      </c>
    </row>
    <row r="168" spans="2:8" ht="6.75" customHeight="1">
      <c r="B168" s="681"/>
      <c r="C168" s="5"/>
      <c r="D168" s="250"/>
      <c r="E168" s="250"/>
      <c r="F168" s="250"/>
      <c r="G168" s="682"/>
      <c r="H168" s="682"/>
    </row>
    <row r="169" spans="2:8" ht="20.25" customHeight="1">
      <c r="B169" s="261" t="s">
        <v>314</v>
      </c>
      <c r="C169" s="35"/>
      <c r="D169" s="254"/>
      <c r="E169" s="251"/>
      <c r="F169" s="251"/>
      <c r="G169" s="684">
        <v>0.6</v>
      </c>
      <c r="H169" s="684">
        <v>0.63</v>
      </c>
    </row>
    <row r="170" spans="2:8" ht="16.5" customHeight="1"/>
    <row r="171" spans="2:8" ht="19.5" thickBot="1">
      <c r="B171" s="247"/>
      <c r="C171" s="5"/>
      <c r="D171" s="264"/>
      <c r="E171" s="264"/>
      <c r="F171" s="264"/>
      <c r="G171" s="264"/>
      <c r="H171" s="264"/>
    </row>
    <row r="172" spans="2:8" ht="34.5" customHeight="1" thickTop="1" thickBot="1">
      <c r="B172" s="40"/>
      <c r="D172" s="104">
        <v>2018</v>
      </c>
      <c r="E172" s="104">
        <v>2019</v>
      </c>
      <c r="F172" s="104">
        <v>2020</v>
      </c>
      <c r="G172" s="104" t="s">
        <v>672</v>
      </c>
      <c r="H172" s="339" t="s">
        <v>645</v>
      </c>
    </row>
    <row r="173" spans="2:8" ht="39" thickTop="1" thickBot="1">
      <c r="B173" s="689" t="s">
        <v>676</v>
      </c>
      <c r="D173" s="246"/>
      <c r="E173" s="246"/>
      <c r="F173" s="246"/>
      <c r="G173" s="246"/>
      <c r="H173" s="246"/>
    </row>
    <row r="174" spans="2:8" ht="21" customHeight="1" thickBot="1">
      <c r="B174" s="679" t="s">
        <v>270</v>
      </c>
      <c r="C174" s="35"/>
      <c r="D174" s="265"/>
      <c r="E174" s="265"/>
      <c r="F174" s="265"/>
      <c r="G174" s="680">
        <v>0.4</v>
      </c>
      <c r="H174" s="680">
        <v>0.5</v>
      </c>
    </row>
    <row r="175" spans="2:8" ht="6.75" customHeight="1">
      <c r="B175" s="681"/>
      <c r="C175" s="5"/>
      <c r="D175" s="250"/>
      <c r="E175" s="250"/>
      <c r="F175" s="250"/>
      <c r="G175" s="250"/>
      <c r="H175" s="682"/>
    </row>
    <row r="176" spans="2:8" ht="21" customHeight="1">
      <c r="B176" s="261" t="s">
        <v>276</v>
      </c>
      <c r="C176" s="35"/>
      <c r="D176" s="254"/>
      <c r="E176" s="254"/>
      <c r="F176" s="254"/>
      <c r="G176" s="252" t="s">
        <v>155</v>
      </c>
      <c r="H176" s="684" t="s">
        <v>155</v>
      </c>
    </row>
    <row r="177" spans="2:8" ht="21" customHeight="1">
      <c r="B177" s="261" t="s">
        <v>368</v>
      </c>
      <c r="C177" s="35"/>
      <c r="D177" s="255"/>
      <c r="E177" s="255"/>
      <c r="F177" s="255"/>
      <c r="G177" s="252"/>
      <c r="H177" s="684"/>
    </row>
    <row r="178" spans="2:8" ht="21" customHeight="1">
      <c r="B178" s="686" t="s">
        <v>154</v>
      </c>
      <c r="C178" s="35"/>
      <c r="D178" s="254"/>
      <c r="E178" s="254"/>
      <c r="F178" s="254"/>
      <c r="G178" s="252">
        <v>0.52</v>
      </c>
      <c r="H178" s="684">
        <v>0.39</v>
      </c>
    </row>
    <row r="179" spans="2:8" ht="21" customHeight="1">
      <c r="B179" s="688" t="s">
        <v>155</v>
      </c>
      <c r="C179" s="35"/>
      <c r="D179" s="254"/>
      <c r="E179" s="254"/>
      <c r="F179" s="254"/>
      <c r="G179" s="252">
        <v>0.27</v>
      </c>
      <c r="H179" s="684">
        <v>0.48</v>
      </c>
    </row>
    <row r="180" spans="2:8" ht="21" customHeight="1">
      <c r="B180" s="688" t="s">
        <v>59</v>
      </c>
      <c r="C180" s="35"/>
      <c r="D180" s="254"/>
      <c r="E180" s="254"/>
      <c r="F180" s="254"/>
      <c r="G180" s="252">
        <v>0.21</v>
      </c>
      <c r="H180" s="684" t="s">
        <v>116</v>
      </c>
    </row>
    <row r="181" spans="2:8" ht="21" customHeight="1">
      <c r="B181" s="688" t="s">
        <v>156</v>
      </c>
      <c r="C181" s="35"/>
      <c r="D181" s="254"/>
      <c r="E181" s="254"/>
      <c r="F181" s="254"/>
      <c r="G181" s="252" t="s">
        <v>116</v>
      </c>
      <c r="H181" s="684">
        <v>0.13</v>
      </c>
    </row>
    <row r="182" spans="2:8" ht="21" customHeight="1">
      <c r="B182" s="688" t="s">
        <v>454</v>
      </c>
      <c r="C182" s="35"/>
      <c r="D182" s="254"/>
      <c r="E182" s="254"/>
      <c r="F182" s="254"/>
      <c r="G182" s="252" t="s">
        <v>116</v>
      </c>
      <c r="H182" s="684" t="s">
        <v>116</v>
      </c>
    </row>
    <row r="184" spans="2:8" ht="17.25" thickBot="1"/>
    <row r="185" spans="2:8" ht="35.1" customHeight="1" thickTop="1" thickBot="1">
      <c r="B185" s="40"/>
      <c r="D185" s="104">
        <v>2018</v>
      </c>
      <c r="E185" s="104">
        <v>2019</v>
      </c>
      <c r="F185" s="104">
        <v>2020</v>
      </c>
      <c r="G185" s="790" t="s">
        <v>672</v>
      </c>
      <c r="H185" s="794"/>
    </row>
    <row r="186" spans="2:8" ht="20.25" customHeight="1" thickTop="1" thickBot="1">
      <c r="B186" s="780" t="s">
        <v>773</v>
      </c>
      <c r="D186" s="246"/>
      <c r="E186" s="246"/>
      <c r="F186" s="246"/>
      <c r="G186" s="791"/>
      <c r="H186" s="795"/>
    </row>
    <row r="187" spans="2:8" ht="20.25" customHeight="1" thickBot="1">
      <c r="B187" s="679" t="s">
        <v>270</v>
      </c>
      <c r="C187" s="35"/>
      <c r="D187" s="680">
        <v>0.7</v>
      </c>
      <c r="E187" s="680">
        <v>1.4</v>
      </c>
      <c r="F187" s="680">
        <v>3.2</v>
      </c>
      <c r="G187" s="798"/>
      <c r="H187" s="796"/>
    </row>
    <row r="188" spans="2:8" ht="6.75" customHeight="1">
      <c r="B188" s="681"/>
      <c r="C188" s="5"/>
      <c r="D188" s="682"/>
      <c r="E188" s="682"/>
      <c r="F188" s="682"/>
      <c r="G188" s="792"/>
      <c r="H188" s="111"/>
    </row>
    <row r="189" spans="2:8" ht="20.25" customHeight="1">
      <c r="B189" s="261" t="s">
        <v>276</v>
      </c>
      <c r="C189" s="35"/>
      <c r="D189" s="683"/>
      <c r="E189" s="684" t="s">
        <v>59</v>
      </c>
      <c r="F189" s="684" t="s">
        <v>59</v>
      </c>
      <c r="G189" s="799"/>
      <c r="H189" s="263"/>
    </row>
    <row r="190" spans="2:8" ht="20.25" customHeight="1">
      <c r="B190" s="261" t="s">
        <v>368</v>
      </c>
      <c r="C190" s="35"/>
      <c r="D190" s="685"/>
      <c r="E190" s="684"/>
      <c r="F190" s="684"/>
      <c r="G190" s="793"/>
      <c r="H190" s="263"/>
    </row>
    <row r="191" spans="2:8" ht="20.25" customHeight="1">
      <c r="B191" s="686" t="s">
        <v>154</v>
      </c>
      <c r="C191" s="35"/>
      <c r="D191" s="683"/>
      <c r="E191" s="687"/>
      <c r="F191" s="684">
        <v>0.04</v>
      </c>
      <c r="G191" s="799"/>
      <c r="H191" s="263"/>
    </row>
    <row r="192" spans="2:8" ht="20.25" customHeight="1">
      <c r="B192" s="688" t="s">
        <v>155</v>
      </c>
      <c r="C192" s="35"/>
      <c r="D192" s="683"/>
      <c r="E192" s="687"/>
      <c r="F192" s="684">
        <v>0.18</v>
      </c>
      <c r="G192" s="799"/>
      <c r="H192" s="263"/>
    </row>
    <row r="193" spans="2:8" ht="20.25" customHeight="1">
      <c r="B193" s="688" t="s">
        <v>59</v>
      </c>
      <c r="C193" s="35"/>
      <c r="D193" s="683"/>
      <c r="E193" s="687"/>
      <c r="F193" s="684">
        <v>0.51</v>
      </c>
      <c r="G193" s="799"/>
      <c r="H193" s="263"/>
    </row>
    <row r="194" spans="2:8" ht="20.25" customHeight="1">
      <c r="B194" s="688" t="s">
        <v>156</v>
      </c>
      <c r="C194" s="35"/>
      <c r="D194" s="683"/>
      <c r="E194" s="687"/>
      <c r="F194" s="684">
        <v>0.2</v>
      </c>
      <c r="G194" s="799"/>
      <c r="H194" s="263"/>
    </row>
    <row r="195" spans="2:8" ht="20.25" customHeight="1">
      <c r="B195" s="688" t="s">
        <v>454</v>
      </c>
      <c r="C195" s="35"/>
      <c r="D195" s="683"/>
      <c r="E195" s="687"/>
      <c r="F195" s="684">
        <v>7.0000000000000007E-2</v>
      </c>
      <c r="G195" s="799"/>
      <c r="H195" s="263"/>
    </row>
    <row r="196" spans="2:8" ht="6.75" customHeight="1">
      <c r="B196" s="681"/>
      <c r="C196" s="5"/>
      <c r="D196" s="682"/>
      <c r="E196" s="682"/>
      <c r="F196" s="682"/>
      <c r="G196" s="792"/>
      <c r="H196" s="111"/>
    </row>
    <row r="197" spans="2:8" ht="20.25" customHeight="1">
      <c r="B197" s="261" t="s">
        <v>312</v>
      </c>
      <c r="C197" s="35"/>
      <c r="D197" s="683"/>
      <c r="E197" s="684">
        <v>0.7</v>
      </c>
      <c r="F197" s="684">
        <v>0.21</v>
      </c>
      <c r="G197" s="800"/>
      <c r="H197" s="797"/>
    </row>
    <row r="198" spans="2:8" ht="20.25" customHeight="1">
      <c r="B198" s="261" t="s">
        <v>313</v>
      </c>
      <c r="C198" s="35"/>
      <c r="D198" s="683"/>
      <c r="E198" s="683"/>
      <c r="F198" s="685">
        <v>85</v>
      </c>
      <c r="G198" s="801"/>
      <c r="H198" s="262"/>
    </row>
    <row r="200" spans="2:8" ht="19.5" thickBot="1">
      <c r="B200" s="247"/>
      <c r="C200" s="5"/>
      <c r="D200" s="264"/>
      <c r="E200" s="264"/>
      <c r="F200" s="264"/>
      <c r="G200" s="264"/>
      <c r="H200" s="264"/>
    </row>
    <row r="201" spans="2:8" ht="35.1" customHeight="1" thickTop="1" thickBot="1">
      <c r="B201" s="40"/>
      <c r="D201" s="104">
        <v>2018</v>
      </c>
      <c r="E201" s="104">
        <v>2019</v>
      </c>
      <c r="F201" s="104">
        <v>2020</v>
      </c>
      <c r="G201" s="790" t="s">
        <v>672</v>
      </c>
      <c r="H201" s="794"/>
    </row>
    <row r="202" spans="2:8" ht="20.25" customHeight="1" thickTop="1" thickBot="1">
      <c r="B202" s="780" t="s">
        <v>772</v>
      </c>
      <c r="D202" s="246"/>
      <c r="E202" s="246"/>
      <c r="F202" s="246"/>
      <c r="G202" s="791"/>
      <c r="H202" s="795"/>
    </row>
    <row r="203" spans="2:8" ht="20.25" customHeight="1" thickBot="1">
      <c r="B203" s="679" t="s">
        <v>270</v>
      </c>
      <c r="C203" s="35"/>
      <c r="D203" s="680">
        <v>0.2</v>
      </c>
      <c r="E203" s="680">
        <v>0.3</v>
      </c>
      <c r="F203" s="680">
        <v>1.6</v>
      </c>
      <c r="G203" s="804"/>
      <c r="H203" s="796"/>
    </row>
    <row r="204" spans="2:8" ht="6.75" customHeight="1">
      <c r="B204" s="681"/>
      <c r="C204" s="5"/>
      <c r="D204" s="682"/>
      <c r="E204" s="682"/>
      <c r="F204" s="682"/>
      <c r="G204" s="792"/>
      <c r="H204" s="111"/>
    </row>
    <row r="205" spans="2:8" ht="20.25" customHeight="1">
      <c r="B205" s="261" t="s">
        <v>276</v>
      </c>
      <c r="C205" s="35"/>
      <c r="D205" s="683"/>
      <c r="E205" s="684" t="s">
        <v>156</v>
      </c>
      <c r="F205" s="684" t="s">
        <v>156</v>
      </c>
      <c r="G205" s="805"/>
      <c r="H205" s="263"/>
    </row>
    <row r="206" spans="2:8" ht="20.25" customHeight="1">
      <c r="B206" s="261" t="s">
        <v>368</v>
      </c>
      <c r="C206" s="35"/>
      <c r="D206" s="685"/>
      <c r="E206" s="684"/>
      <c r="F206" s="684"/>
      <c r="G206" s="793"/>
      <c r="H206" s="263"/>
    </row>
    <row r="207" spans="2:8" ht="20.25" customHeight="1">
      <c r="B207" s="686" t="s">
        <v>154</v>
      </c>
      <c r="C207" s="35"/>
      <c r="D207" s="683"/>
      <c r="E207" s="687"/>
      <c r="F207" s="684" t="s">
        <v>116</v>
      </c>
      <c r="G207" s="805"/>
      <c r="H207" s="263"/>
    </row>
    <row r="208" spans="2:8" ht="20.25" customHeight="1">
      <c r="B208" s="688" t="s">
        <v>155</v>
      </c>
      <c r="C208" s="35"/>
      <c r="D208" s="683"/>
      <c r="E208" s="687"/>
      <c r="F208" s="684">
        <v>0.02</v>
      </c>
      <c r="G208" s="805"/>
      <c r="H208" s="263"/>
    </row>
    <row r="209" spans="1:8" ht="20.25" customHeight="1">
      <c r="B209" s="688" t="s">
        <v>59</v>
      </c>
      <c r="C209" s="35"/>
      <c r="D209" s="683"/>
      <c r="E209" s="687"/>
      <c r="F209" s="684">
        <v>0.25</v>
      </c>
      <c r="G209" s="805"/>
      <c r="H209" s="263"/>
    </row>
    <row r="210" spans="1:8" ht="20.25" customHeight="1">
      <c r="B210" s="688" t="s">
        <v>156</v>
      </c>
      <c r="C210" s="35"/>
      <c r="D210" s="683"/>
      <c r="E210" s="687"/>
      <c r="F210" s="684">
        <v>0.64</v>
      </c>
      <c r="G210" s="805"/>
      <c r="H210" s="263"/>
    </row>
    <row r="211" spans="1:8" ht="20.25" customHeight="1">
      <c r="B211" s="688" t="s">
        <v>454</v>
      </c>
      <c r="C211" s="35"/>
      <c r="D211" s="683"/>
      <c r="E211" s="687"/>
      <c r="F211" s="684">
        <v>0.09</v>
      </c>
      <c r="G211" s="805"/>
      <c r="H211" s="263"/>
    </row>
    <row r="212" spans="1:8" ht="6.75" customHeight="1">
      <c r="B212" s="681"/>
      <c r="C212" s="5"/>
      <c r="D212" s="682"/>
      <c r="E212" s="682"/>
      <c r="F212" s="682"/>
      <c r="G212" s="792"/>
      <c r="H212" s="111"/>
    </row>
    <row r="213" spans="1:8" ht="20.25" customHeight="1">
      <c r="B213" s="261" t="s">
        <v>314</v>
      </c>
      <c r="C213" s="35"/>
      <c r="D213" s="683"/>
      <c r="E213" s="684">
        <v>0.62</v>
      </c>
      <c r="F213" s="684">
        <v>0.42</v>
      </c>
      <c r="G213" s="805"/>
      <c r="H213" s="263"/>
    </row>
    <row r="214" spans="1:8" ht="18.75">
      <c r="B214" s="110"/>
      <c r="C214" s="5"/>
      <c r="D214" s="111"/>
      <c r="E214" s="111"/>
      <c r="F214" s="111"/>
      <c r="G214" s="111"/>
      <c r="H214" s="111"/>
    </row>
    <row r="215" spans="1:8">
      <c r="A215" s="55" t="s">
        <v>20</v>
      </c>
    </row>
    <row r="216" spans="1:8">
      <c r="A216" s="854" t="s">
        <v>580</v>
      </c>
      <c r="B216" s="854"/>
      <c r="C216" s="854"/>
      <c r="D216" s="854"/>
      <c r="E216" s="854"/>
      <c r="F216" s="854"/>
      <c r="G216" s="854"/>
      <c r="H216" s="313"/>
    </row>
    <row r="217" spans="1:8">
      <c r="A217" s="854" t="s">
        <v>541</v>
      </c>
      <c r="B217" s="854"/>
      <c r="C217" s="854"/>
      <c r="D217" s="854"/>
      <c r="E217" s="854"/>
      <c r="F217" s="854"/>
      <c r="G217" s="854"/>
      <c r="H217" s="313"/>
    </row>
    <row r="218" spans="1:8">
      <c r="A218" s="854" t="s">
        <v>673</v>
      </c>
      <c r="B218" s="854"/>
      <c r="C218" s="854"/>
      <c r="D218" s="854"/>
      <c r="E218" s="854"/>
      <c r="F218" s="854"/>
      <c r="G218" s="854"/>
    </row>
  </sheetData>
  <mergeCells count="6">
    <mergeCell ref="A218:G218"/>
    <mergeCell ref="A217:G217"/>
    <mergeCell ref="A58:A60"/>
    <mergeCell ref="A62:A64"/>
    <mergeCell ref="A79:A82"/>
    <mergeCell ref="A216:G21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44"/>
  <sheetViews>
    <sheetView workbookViewId="0">
      <selection activeCell="H23" sqref="H23"/>
    </sheetView>
  </sheetViews>
  <sheetFormatPr defaultRowHeight="16.5"/>
  <cols>
    <col min="1" max="1" width="9.140625" style="2"/>
    <col min="2" max="2" width="66.85546875" style="25" customWidth="1"/>
    <col min="3" max="3" width="3.28515625" style="2" customWidth="1"/>
    <col min="4" max="9" width="13.7109375" style="2" customWidth="1"/>
    <col min="10" max="16384" width="9.140625" style="2"/>
  </cols>
  <sheetData>
    <row r="1" spans="1:20" ht="21" customHeight="1" thickBot="1">
      <c r="A1" s="24" t="s">
        <v>221</v>
      </c>
      <c r="B1" s="266"/>
    </row>
    <row r="2" spans="1:20" ht="35.1" customHeight="1" thickTop="1" thickBot="1">
      <c r="B2" s="40"/>
      <c r="D2" s="104">
        <v>2017</v>
      </c>
      <c r="E2" s="104">
        <v>2018</v>
      </c>
      <c r="F2" s="104">
        <v>2019</v>
      </c>
      <c r="G2" s="104">
        <v>2020</v>
      </c>
      <c r="H2" s="104">
        <v>2021</v>
      </c>
      <c r="I2" s="339" t="s">
        <v>738</v>
      </c>
    </row>
    <row r="3" spans="1:20" ht="21" customHeight="1" thickTop="1" thickBot="1">
      <c r="B3" s="689" t="s">
        <v>222</v>
      </c>
      <c r="D3" s="6"/>
      <c r="E3" s="6"/>
      <c r="F3" s="6"/>
      <c r="G3" s="6"/>
      <c r="H3" s="109"/>
      <c r="I3" s="109"/>
    </row>
    <row r="4" spans="1:20" ht="21" customHeight="1">
      <c r="B4" s="733" t="s">
        <v>223</v>
      </c>
      <c r="D4" s="734">
        <v>3155</v>
      </c>
      <c r="E4" s="734">
        <v>5161</v>
      </c>
      <c r="F4" s="734">
        <v>4785</v>
      </c>
      <c r="G4" s="734">
        <v>7037</v>
      </c>
      <c r="H4" s="734">
        <v>5815</v>
      </c>
      <c r="I4" s="734">
        <v>5208</v>
      </c>
    </row>
    <row r="5" spans="1:20" ht="21" customHeight="1">
      <c r="B5" s="731" t="s">
        <v>224</v>
      </c>
      <c r="D5" s="732" t="s">
        <v>116</v>
      </c>
      <c r="E5" s="732">
        <v>294</v>
      </c>
      <c r="F5" s="732">
        <v>314</v>
      </c>
      <c r="G5" s="732">
        <v>341</v>
      </c>
      <c r="H5" s="732">
        <v>460</v>
      </c>
      <c r="I5" s="732">
        <v>486</v>
      </c>
    </row>
    <row r="6" spans="1:20" ht="21" customHeight="1">
      <c r="B6" s="731" t="s">
        <v>225</v>
      </c>
      <c r="D6" s="732">
        <v>925</v>
      </c>
      <c r="E6" s="732">
        <v>1358</v>
      </c>
      <c r="F6" s="732">
        <v>1367</v>
      </c>
      <c r="G6" s="732">
        <v>1768</v>
      </c>
      <c r="H6" s="732">
        <v>1801</v>
      </c>
      <c r="I6" s="732">
        <v>1591</v>
      </c>
    </row>
    <row r="7" spans="1:20" ht="21" customHeight="1">
      <c r="B7" s="731" t="s">
        <v>227</v>
      </c>
      <c r="D7" s="732" t="s">
        <v>116</v>
      </c>
      <c r="E7" s="732">
        <v>494</v>
      </c>
      <c r="F7" s="732">
        <v>494</v>
      </c>
      <c r="G7" s="732">
        <v>1039</v>
      </c>
      <c r="H7" s="732">
        <v>1045</v>
      </c>
      <c r="I7" s="732">
        <v>1031</v>
      </c>
    </row>
    <row r="8" spans="1:20" ht="21" customHeight="1">
      <c r="B8" s="707" t="s">
        <v>226</v>
      </c>
      <c r="C8" s="35" t="s">
        <v>59</v>
      </c>
      <c r="D8" s="720">
        <v>4080</v>
      </c>
      <c r="E8" s="720">
        <v>7307</v>
      </c>
      <c r="F8" s="720">
        <v>6960</v>
      </c>
      <c r="G8" s="720">
        <v>10185</v>
      </c>
      <c r="H8" s="720">
        <v>9121</v>
      </c>
      <c r="I8" s="720">
        <v>8316</v>
      </c>
    </row>
    <row r="9" spans="1:20" ht="6.75" customHeight="1">
      <c r="B9" s="729"/>
      <c r="C9" s="5"/>
      <c r="D9" s="730"/>
      <c r="E9" s="730"/>
      <c r="F9" s="730"/>
      <c r="G9" s="730"/>
      <c r="H9" s="730"/>
      <c r="I9" s="730"/>
    </row>
    <row r="10" spans="1:20" ht="21" customHeight="1">
      <c r="B10" s="735" t="s">
        <v>228</v>
      </c>
      <c r="C10" s="5" t="s">
        <v>60</v>
      </c>
      <c r="D10" s="736">
        <v>1540</v>
      </c>
      <c r="E10" s="736">
        <v>2014</v>
      </c>
      <c r="F10" s="736">
        <v>1985</v>
      </c>
      <c r="G10" s="736">
        <v>3938</v>
      </c>
      <c r="H10" s="736">
        <v>3587</v>
      </c>
      <c r="I10" s="736">
        <v>3126</v>
      </c>
    </row>
    <row r="11" spans="1:20" ht="6.75" customHeight="1" thickBot="1">
      <c r="B11" s="711"/>
      <c r="C11" s="5"/>
      <c r="D11" s="737"/>
      <c r="E11" s="737"/>
      <c r="F11" s="737"/>
      <c r="G11" s="737"/>
      <c r="H11" s="737"/>
      <c r="I11" s="737"/>
    </row>
    <row r="12" spans="1:20" ht="21" customHeight="1" thickBot="1">
      <c r="B12" s="725" t="s">
        <v>229</v>
      </c>
      <c r="D12" s="727">
        <v>0.27</v>
      </c>
      <c r="E12" s="727">
        <v>0.22</v>
      </c>
      <c r="F12" s="727">
        <v>0.22</v>
      </c>
      <c r="G12" s="727">
        <v>0.28000000000000003</v>
      </c>
      <c r="H12" s="727">
        <v>0.28000000000000003</v>
      </c>
      <c r="I12" s="727">
        <v>0.27</v>
      </c>
    </row>
    <row r="13" spans="1:20" ht="18" customHeight="1">
      <c r="B13" s="782"/>
      <c r="D13" s="784"/>
      <c r="E13" s="784"/>
      <c r="F13" s="784"/>
      <c r="G13" s="784"/>
      <c r="H13" s="784"/>
      <c r="I13" s="784"/>
    </row>
    <row r="14" spans="1:20" ht="16.5" customHeight="1">
      <c r="B14" s="55" t="s">
        <v>20</v>
      </c>
      <c r="C14" s="106"/>
      <c r="D14" s="106"/>
    </row>
    <row r="15" spans="1:20" ht="16.5" customHeight="1">
      <c r="B15" s="854" t="s">
        <v>774</v>
      </c>
      <c r="C15" s="854"/>
      <c r="D15" s="854"/>
      <c r="E15" s="854"/>
      <c r="F15" s="854"/>
      <c r="G15" s="854"/>
      <c r="H15" s="854"/>
      <c r="I15" s="854"/>
      <c r="J15" s="854"/>
      <c r="K15" s="854"/>
      <c r="L15" s="854"/>
      <c r="M15" s="854"/>
      <c r="N15" s="854"/>
      <c r="O15" s="854"/>
      <c r="P15" s="854"/>
      <c r="Q15" s="854"/>
      <c r="R15" s="854"/>
      <c r="S15" s="854"/>
      <c r="T15" s="854"/>
    </row>
    <row r="16" spans="1:20" ht="17.25" thickBot="1"/>
    <row r="17" spans="2:20" ht="35.1" customHeight="1" thickTop="1" thickBot="1">
      <c r="B17" s="40"/>
      <c r="D17" s="104">
        <v>2017</v>
      </c>
      <c r="E17" s="104">
        <v>2018</v>
      </c>
      <c r="F17" s="104">
        <v>2019</v>
      </c>
      <c r="G17" s="104">
        <v>2020</v>
      </c>
      <c r="H17" s="104">
        <v>2021</v>
      </c>
      <c r="I17" s="339" t="s">
        <v>738</v>
      </c>
    </row>
    <row r="18" spans="2:20" ht="21" customHeight="1" thickTop="1" thickBot="1">
      <c r="B18" s="689" t="s">
        <v>230</v>
      </c>
      <c r="D18" s="6"/>
      <c r="E18" s="6"/>
      <c r="F18" s="6"/>
      <c r="G18" s="6"/>
      <c r="H18" s="6"/>
      <c r="I18" s="6"/>
    </row>
    <row r="19" spans="2:20" ht="21" customHeight="1">
      <c r="B19" s="705" t="s">
        <v>223</v>
      </c>
      <c r="C19" s="5" t="s">
        <v>59</v>
      </c>
      <c r="D19" s="728">
        <v>3155</v>
      </c>
      <c r="E19" s="728">
        <v>5161</v>
      </c>
      <c r="F19" s="728">
        <v>4785</v>
      </c>
      <c r="G19" s="728">
        <v>7037</v>
      </c>
      <c r="H19" s="728">
        <v>5815</v>
      </c>
      <c r="I19" s="728">
        <v>5208</v>
      </c>
    </row>
    <row r="20" spans="2:20" ht="6.75" customHeight="1">
      <c r="B20" s="729"/>
      <c r="C20" s="5"/>
      <c r="D20" s="730"/>
      <c r="E20" s="730"/>
      <c r="F20" s="730"/>
      <c r="G20" s="730"/>
      <c r="H20" s="730"/>
      <c r="I20" s="730"/>
    </row>
    <row r="21" spans="2:20" ht="21" customHeight="1">
      <c r="B21" s="731" t="s">
        <v>227</v>
      </c>
      <c r="D21" s="732" t="s">
        <v>116</v>
      </c>
      <c r="E21" s="732">
        <v>494</v>
      </c>
      <c r="F21" s="732">
        <v>494</v>
      </c>
      <c r="G21" s="732">
        <v>1039</v>
      </c>
      <c r="H21" s="732">
        <v>1045</v>
      </c>
      <c r="I21" s="732">
        <v>1031</v>
      </c>
    </row>
    <row r="22" spans="2:20" ht="21" customHeight="1">
      <c r="B22" s="731" t="s">
        <v>231</v>
      </c>
      <c r="D22" s="732">
        <v>1540</v>
      </c>
      <c r="E22" s="732">
        <v>2014</v>
      </c>
      <c r="F22" s="732">
        <v>1985</v>
      </c>
      <c r="G22" s="732">
        <v>3938</v>
      </c>
      <c r="H22" s="732">
        <v>3587</v>
      </c>
      <c r="I22" s="732">
        <v>3126</v>
      </c>
    </row>
    <row r="23" spans="2:20" ht="21" customHeight="1">
      <c r="B23" s="729" t="s">
        <v>232</v>
      </c>
      <c r="C23" s="5" t="s">
        <v>60</v>
      </c>
      <c r="D23" s="730">
        <v>1540</v>
      </c>
      <c r="E23" s="730">
        <v>2508</v>
      </c>
      <c r="F23" s="730">
        <v>2479</v>
      </c>
      <c r="G23" s="730">
        <v>4977</v>
      </c>
      <c r="H23" s="730">
        <v>4632</v>
      </c>
      <c r="I23" s="730">
        <v>4157</v>
      </c>
    </row>
    <row r="24" spans="2:20" ht="6.75" customHeight="1" thickBot="1">
      <c r="B24" s="723"/>
      <c r="C24" s="5"/>
      <c r="D24" s="724"/>
      <c r="E24" s="724"/>
      <c r="F24" s="724"/>
      <c r="G24" s="724"/>
      <c r="H24" s="724"/>
      <c r="I24" s="724"/>
    </row>
    <row r="25" spans="2:20" ht="21" customHeight="1" thickBot="1">
      <c r="B25" s="725" t="s">
        <v>233</v>
      </c>
      <c r="D25" s="727">
        <v>0.33</v>
      </c>
      <c r="E25" s="727">
        <v>0.33</v>
      </c>
      <c r="F25" s="727">
        <v>0.34</v>
      </c>
      <c r="G25" s="727">
        <v>0.41</v>
      </c>
      <c r="H25" s="727">
        <v>0.44</v>
      </c>
      <c r="I25" s="727">
        <v>0.44</v>
      </c>
    </row>
    <row r="27" spans="2:20">
      <c r="B27" s="55" t="s">
        <v>20</v>
      </c>
      <c r="C27" s="106"/>
      <c r="D27" s="106"/>
    </row>
    <row r="28" spans="2:20">
      <c r="B28" s="854" t="s">
        <v>739</v>
      </c>
      <c r="C28" s="854"/>
      <c r="D28" s="854"/>
      <c r="E28" s="854"/>
      <c r="F28" s="854"/>
      <c r="G28" s="854"/>
      <c r="H28" s="854"/>
      <c r="I28" s="854"/>
      <c r="J28" s="854"/>
      <c r="K28" s="854"/>
      <c r="L28" s="854"/>
      <c r="M28" s="854"/>
      <c r="N28" s="854"/>
      <c r="O28" s="854"/>
      <c r="P28" s="854"/>
      <c r="Q28" s="854"/>
      <c r="R28" s="854"/>
      <c r="S28" s="854"/>
      <c r="T28" s="854"/>
    </row>
    <row r="29" spans="2:20" ht="17.25" thickBot="1"/>
    <row r="30" spans="2:20" ht="35.1" customHeight="1" thickTop="1" thickBot="1">
      <c r="B30" s="40"/>
      <c r="D30" s="104">
        <v>2017</v>
      </c>
      <c r="E30" s="104">
        <v>2018</v>
      </c>
      <c r="F30" s="104">
        <v>2019</v>
      </c>
      <c r="G30" s="104">
        <v>2020</v>
      </c>
      <c r="H30" s="104">
        <v>2021</v>
      </c>
      <c r="I30" s="339" t="s">
        <v>738</v>
      </c>
    </row>
    <row r="31" spans="2:20" ht="21" customHeight="1" thickTop="1" thickBot="1">
      <c r="B31" s="689" t="s">
        <v>382</v>
      </c>
      <c r="D31" s="6"/>
      <c r="E31" s="6"/>
      <c r="F31" s="6"/>
      <c r="G31" s="6"/>
      <c r="H31" s="6"/>
      <c r="I31" s="6"/>
    </row>
    <row r="32" spans="2:20" ht="21" customHeight="1">
      <c r="B32" s="716" t="s">
        <v>403</v>
      </c>
      <c r="C32" s="267"/>
      <c r="D32" s="717"/>
      <c r="E32" s="717"/>
      <c r="F32" s="718">
        <v>10.8</v>
      </c>
      <c r="G32" s="718">
        <v>16.8</v>
      </c>
      <c r="H32" s="718">
        <v>14.8</v>
      </c>
      <c r="I32" s="718">
        <v>12.2</v>
      </c>
    </row>
    <row r="33" spans="2:20" ht="6.75" customHeight="1">
      <c r="B33" s="719"/>
      <c r="C33" s="109"/>
      <c r="D33" s="720"/>
      <c r="E33" s="720"/>
      <c r="F33" s="720"/>
      <c r="G33" s="720"/>
      <c r="H33" s="720"/>
      <c r="I33" s="720"/>
    </row>
    <row r="34" spans="2:20" ht="21" customHeight="1">
      <c r="B34" s="707" t="s">
        <v>414</v>
      </c>
      <c r="C34" s="267"/>
      <c r="D34" s="721"/>
      <c r="E34" s="721"/>
      <c r="F34" s="722">
        <v>2.6</v>
      </c>
      <c r="G34" s="722">
        <v>5.2</v>
      </c>
      <c r="H34" s="722">
        <v>4.5999999999999996</v>
      </c>
      <c r="I34" s="722">
        <v>3.8</v>
      </c>
    </row>
    <row r="35" spans="2:20" ht="9" customHeight="1" thickBot="1">
      <c r="B35" s="723"/>
      <c r="C35" s="267"/>
      <c r="D35" s="724"/>
      <c r="E35" s="724"/>
      <c r="F35" s="724"/>
      <c r="G35" s="724"/>
      <c r="H35" s="724"/>
      <c r="I35" s="724"/>
    </row>
    <row r="36" spans="2:20" ht="21" customHeight="1" thickBot="1">
      <c r="B36" s="725" t="s">
        <v>453</v>
      </c>
      <c r="D36" s="726"/>
      <c r="E36" s="726"/>
      <c r="F36" s="727">
        <v>0.19</v>
      </c>
      <c r="G36" s="727">
        <v>0.31</v>
      </c>
      <c r="H36" s="727">
        <v>0.31</v>
      </c>
      <c r="I36" s="727">
        <v>0.31</v>
      </c>
    </row>
    <row r="38" spans="2:20">
      <c r="B38" s="55" t="s">
        <v>20</v>
      </c>
      <c r="C38" s="106"/>
      <c r="D38" s="106"/>
    </row>
    <row r="39" spans="2:20">
      <c r="B39" s="854" t="s">
        <v>739</v>
      </c>
      <c r="C39" s="854"/>
      <c r="D39" s="854"/>
      <c r="E39" s="854"/>
      <c r="F39" s="854"/>
      <c r="G39" s="854"/>
      <c r="H39" s="854"/>
      <c r="I39" s="854"/>
      <c r="J39" s="854"/>
      <c r="K39" s="854"/>
      <c r="L39" s="854"/>
      <c r="M39" s="854"/>
      <c r="N39" s="854"/>
      <c r="O39" s="854"/>
      <c r="P39" s="854"/>
      <c r="Q39" s="854"/>
      <c r="R39" s="854"/>
      <c r="S39" s="854"/>
      <c r="T39" s="854"/>
    </row>
    <row r="40" spans="2:20">
      <c r="B40" s="2"/>
    </row>
    <row r="41" spans="2:20">
      <c r="B41" s="2"/>
    </row>
    <row r="42" spans="2:20">
      <c r="B42" s="2"/>
    </row>
    <row r="43" spans="2:20">
      <c r="B43" s="2"/>
    </row>
    <row r="44" spans="2:20">
      <c r="B44" s="2"/>
    </row>
  </sheetData>
  <mergeCells count="3">
    <mergeCell ref="B15:T15"/>
    <mergeCell ref="B28:T28"/>
    <mergeCell ref="B39:T3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17"/>
  <sheetViews>
    <sheetView zoomScale="85" zoomScaleNormal="85" workbookViewId="0">
      <selection activeCell="AA11" sqref="AA11"/>
    </sheetView>
  </sheetViews>
  <sheetFormatPr defaultRowHeight="16.5"/>
  <cols>
    <col min="1" max="1" width="4.7109375" style="2" customWidth="1"/>
    <col min="2" max="2" width="32" style="2" customWidth="1"/>
    <col min="3" max="4" width="9.140625" style="2" customWidth="1"/>
    <col min="5" max="12" width="9.140625" style="2"/>
    <col min="13" max="13" width="10" style="2" bestFit="1" customWidth="1"/>
    <col min="14" max="28" width="9.140625" style="2"/>
    <col min="29" max="29" width="4.7109375" customWidth="1"/>
    <col min="30" max="30" width="10.85546875" bestFit="1" customWidth="1"/>
    <col min="31" max="31" width="28.85546875" bestFit="1" customWidth="1"/>
    <col min="32" max="32" width="9.85546875" bestFit="1" customWidth="1"/>
    <col min="33" max="16384" width="9.140625" style="2"/>
  </cols>
  <sheetData>
    <row r="1" spans="1:28" ht="20.25">
      <c r="A1" s="24" t="s">
        <v>235</v>
      </c>
      <c r="C1" s="106"/>
      <c r="W1" s="112"/>
      <c r="X1" s="112"/>
      <c r="Y1" s="112"/>
      <c r="Z1" s="112"/>
      <c r="AA1" s="112"/>
      <c r="AB1" s="112"/>
    </row>
    <row r="2" spans="1:28" ht="17.25" thickBot="1">
      <c r="C2" s="268"/>
      <c r="D2" s="269"/>
    </row>
    <row r="3" spans="1:28" ht="35.1" customHeight="1" thickTop="1" thickBot="1">
      <c r="B3" s="40"/>
      <c r="C3" s="1015">
        <v>2010</v>
      </c>
      <c r="D3" s="1016"/>
      <c r="E3" s="1015">
        <v>2011</v>
      </c>
      <c r="F3" s="1016"/>
      <c r="G3" s="1015">
        <v>2012</v>
      </c>
      <c r="H3" s="1016"/>
      <c r="I3" s="1015">
        <v>2013</v>
      </c>
      <c r="J3" s="1016"/>
      <c r="K3" s="1015">
        <v>2014</v>
      </c>
      <c r="L3" s="1016"/>
      <c r="M3" s="1015">
        <v>2015</v>
      </c>
      <c r="N3" s="1016"/>
      <c r="O3" s="1015">
        <v>2016</v>
      </c>
      <c r="P3" s="1016"/>
      <c r="Q3" s="1015">
        <v>2017</v>
      </c>
      <c r="R3" s="1016"/>
      <c r="S3" s="1015">
        <v>2018</v>
      </c>
      <c r="T3" s="1016"/>
      <c r="U3" s="1015">
        <v>2019</v>
      </c>
      <c r="V3" s="1016"/>
      <c r="W3" s="1015">
        <v>2020</v>
      </c>
      <c r="X3" s="1016"/>
      <c r="Y3" s="1015">
        <v>2021</v>
      </c>
      <c r="Z3" s="1016"/>
      <c r="AA3" s="1015">
        <v>2022</v>
      </c>
      <c r="AB3" s="1016"/>
    </row>
    <row r="4" spans="1:28" ht="18" thickTop="1" thickBot="1"/>
    <row r="5" spans="1:28" ht="21" customHeight="1" thickTop="1" thickBot="1">
      <c r="B5" s="670" t="s">
        <v>732</v>
      </c>
      <c r="C5" s="1020">
        <v>41</v>
      </c>
      <c r="D5" s="1021"/>
      <c r="E5" s="1017">
        <v>55</v>
      </c>
      <c r="F5" s="1019"/>
      <c r="G5" s="1017">
        <v>73</v>
      </c>
      <c r="H5" s="1019"/>
      <c r="I5" s="1017">
        <v>120</v>
      </c>
      <c r="J5" s="1019"/>
      <c r="K5" s="1017">
        <v>120</v>
      </c>
      <c r="L5" s="1019"/>
      <c r="M5" s="1017">
        <v>120</v>
      </c>
      <c r="N5" s="1019"/>
      <c r="O5" s="1017">
        <v>126</v>
      </c>
      <c r="P5" s="1019"/>
      <c r="Q5" s="1017">
        <v>193</v>
      </c>
      <c r="R5" s="1019"/>
      <c r="S5" s="1017">
        <v>262</v>
      </c>
      <c r="T5" s="1019"/>
      <c r="U5" s="1017">
        <v>338</v>
      </c>
      <c r="V5" s="1019"/>
      <c r="W5" s="1017">
        <v>474</v>
      </c>
      <c r="X5" s="1019"/>
      <c r="Y5" s="1017">
        <v>489</v>
      </c>
      <c r="Z5" s="1019"/>
      <c r="AA5" s="1022"/>
      <c r="AB5" s="1023"/>
    </row>
    <row r="6" spans="1:28" ht="5.25" customHeight="1" thickTop="1" thickBot="1">
      <c r="C6" s="270"/>
      <c r="D6" s="270"/>
    </row>
    <row r="7" spans="1:28" ht="21" customHeight="1" thickTop="1" thickBot="1">
      <c r="B7" s="670" t="s">
        <v>319</v>
      </c>
      <c r="C7" s="1020">
        <v>171</v>
      </c>
      <c r="D7" s="1021"/>
      <c r="E7" s="1017">
        <v>174.47300000000001</v>
      </c>
      <c r="F7" s="1019"/>
      <c r="G7" s="1017">
        <v>174.58699999999999</v>
      </c>
      <c r="H7" s="1019"/>
      <c r="I7" s="1017">
        <v>224.81800000000001</v>
      </c>
      <c r="J7" s="1019"/>
      <c r="K7" s="1017">
        <v>225.09</v>
      </c>
      <c r="L7" s="1019"/>
      <c r="M7" s="1017">
        <v>225.41900000000001</v>
      </c>
      <c r="N7" s="1019"/>
      <c r="O7" s="1017">
        <v>392.85</v>
      </c>
      <c r="P7" s="1019"/>
      <c r="Q7" s="1017">
        <v>393.233</v>
      </c>
      <c r="R7" s="1019"/>
      <c r="S7" s="1017">
        <v>721.19899999999996</v>
      </c>
      <c r="T7" s="1019"/>
      <c r="U7" s="1017">
        <v>721.51499999999999</v>
      </c>
      <c r="V7" s="1019"/>
      <c r="W7" s="1017">
        <v>999</v>
      </c>
      <c r="X7" s="1018"/>
      <c r="Y7" s="1022">
        <v>999.5</v>
      </c>
      <c r="Z7" s="1023"/>
      <c r="AA7" s="1022">
        <v>1000</v>
      </c>
      <c r="AB7" s="1023"/>
    </row>
    <row r="8" spans="1:28" ht="18" customHeight="1" thickTop="1" thickBot="1"/>
    <row r="9" spans="1:28" ht="35.1" customHeight="1" thickTop="1" thickBot="1">
      <c r="B9" s="40"/>
      <c r="C9" s="872">
        <v>2010</v>
      </c>
      <c r="D9" s="873"/>
      <c r="E9" s="872">
        <v>2011</v>
      </c>
      <c r="F9" s="873"/>
      <c r="G9" s="872">
        <v>2012</v>
      </c>
      <c r="H9" s="873"/>
      <c r="I9" s="872">
        <v>2013</v>
      </c>
      <c r="J9" s="873"/>
      <c r="K9" s="872">
        <v>2014</v>
      </c>
      <c r="L9" s="873"/>
      <c r="M9" s="872">
        <v>2015</v>
      </c>
      <c r="N9" s="873"/>
      <c r="O9" s="872">
        <v>2016</v>
      </c>
      <c r="P9" s="873"/>
      <c r="Q9" s="872">
        <v>2017</v>
      </c>
      <c r="R9" s="873"/>
      <c r="S9" s="872">
        <v>2018</v>
      </c>
      <c r="T9" s="873"/>
      <c r="U9" s="872">
        <v>2019</v>
      </c>
      <c r="V9" s="873"/>
      <c r="W9" s="872">
        <v>2020</v>
      </c>
      <c r="X9" s="873"/>
      <c r="Y9" s="872">
        <v>2021</v>
      </c>
      <c r="Z9" s="873"/>
      <c r="AA9" s="872">
        <v>2022</v>
      </c>
      <c r="AB9" s="873"/>
    </row>
    <row r="10" spans="1:28" ht="30" customHeight="1" thickTop="1" thickBot="1">
      <c r="B10" s="40"/>
      <c r="C10" s="245" t="s">
        <v>317</v>
      </c>
      <c r="D10" s="245" t="s">
        <v>318</v>
      </c>
      <c r="E10" s="245" t="s">
        <v>317</v>
      </c>
      <c r="F10" s="245" t="s">
        <v>318</v>
      </c>
      <c r="G10" s="245" t="s">
        <v>317</v>
      </c>
      <c r="H10" s="245" t="s">
        <v>318</v>
      </c>
      <c r="I10" s="245" t="s">
        <v>317</v>
      </c>
      <c r="J10" s="245" t="s">
        <v>318</v>
      </c>
      <c r="K10" s="245" t="s">
        <v>317</v>
      </c>
      <c r="L10" s="245" t="s">
        <v>318</v>
      </c>
      <c r="M10" s="245" t="s">
        <v>317</v>
      </c>
      <c r="N10" s="245" t="s">
        <v>318</v>
      </c>
      <c r="O10" s="245" t="s">
        <v>317</v>
      </c>
      <c r="P10" s="245" t="s">
        <v>318</v>
      </c>
      <c r="Q10" s="245" t="s">
        <v>317</v>
      </c>
      <c r="R10" s="245" t="s">
        <v>318</v>
      </c>
      <c r="S10" s="245" t="s">
        <v>317</v>
      </c>
      <c r="T10" s="245" t="s">
        <v>318</v>
      </c>
      <c r="U10" s="245" t="s">
        <v>317</v>
      </c>
      <c r="V10" s="245" t="s">
        <v>318</v>
      </c>
      <c r="W10" s="245" t="s">
        <v>317</v>
      </c>
      <c r="X10" s="245" t="s">
        <v>318</v>
      </c>
      <c r="Y10" s="245" t="s">
        <v>317</v>
      </c>
      <c r="Z10" s="245" t="s">
        <v>318</v>
      </c>
      <c r="AA10" s="245" t="s">
        <v>317</v>
      </c>
      <c r="AB10" s="245" t="s">
        <v>318</v>
      </c>
    </row>
    <row r="11" spans="1:28" ht="21" customHeight="1" thickTop="1" thickBot="1">
      <c r="B11" s="670" t="s">
        <v>731</v>
      </c>
      <c r="C11" s="738">
        <v>16.100000000000001</v>
      </c>
      <c r="D11" s="738">
        <v>16.100000000000001</v>
      </c>
      <c r="E11" s="738">
        <v>16.100000000000001</v>
      </c>
      <c r="F11" s="738">
        <v>16.100000000000001</v>
      </c>
      <c r="G11" s="738">
        <v>16.100000000000001</v>
      </c>
      <c r="H11" s="738">
        <v>20.399999999999999</v>
      </c>
      <c r="I11" s="738">
        <v>20.399999999999999</v>
      </c>
      <c r="J11" s="738">
        <v>20.399999999999999</v>
      </c>
      <c r="K11" s="738">
        <v>20.399999999999999</v>
      </c>
      <c r="L11" s="738">
        <v>20.399999999999999</v>
      </c>
      <c r="M11" s="738">
        <v>20.399999999999999</v>
      </c>
      <c r="N11" s="738">
        <v>20.399999999999999</v>
      </c>
      <c r="O11" s="738">
        <v>20.399999999999999</v>
      </c>
      <c r="P11" s="738">
        <v>21.5</v>
      </c>
      <c r="Q11" s="738">
        <v>22.6</v>
      </c>
      <c r="R11" s="738">
        <v>22.6</v>
      </c>
      <c r="S11" s="738">
        <v>22.6</v>
      </c>
      <c r="T11" s="738">
        <v>23.4</v>
      </c>
      <c r="U11" s="738">
        <v>23.4</v>
      </c>
      <c r="V11" s="738">
        <v>23.4</v>
      </c>
      <c r="W11" s="738">
        <v>23.4</v>
      </c>
      <c r="X11" s="738">
        <v>24.1</v>
      </c>
      <c r="Y11" s="738">
        <v>24.1</v>
      </c>
      <c r="Z11" s="738">
        <v>24.8</v>
      </c>
      <c r="AA11" s="781">
        <v>24.8</v>
      </c>
      <c r="AB11" s="781"/>
    </row>
    <row r="12" spans="1:28" ht="17.25" thickTop="1"/>
    <row r="13" spans="1:28">
      <c r="B13" s="55" t="s">
        <v>20</v>
      </c>
      <c r="C13" s="106"/>
      <c r="D13" s="106"/>
    </row>
    <row r="14" spans="1:28">
      <c r="B14" s="854" t="s">
        <v>379</v>
      </c>
      <c r="C14" s="854"/>
      <c r="D14" s="854"/>
      <c r="E14" s="854"/>
      <c r="F14" s="854"/>
      <c r="G14" s="854"/>
      <c r="H14" s="854"/>
      <c r="I14" s="854"/>
      <c r="J14" s="854"/>
      <c r="K14" s="854"/>
      <c r="L14" s="854"/>
      <c r="M14" s="854"/>
      <c r="N14" s="854"/>
      <c r="O14" s="854"/>
      <c r="P14" s="854"/>
      <c r="Q14" s="854"/>
      <c r="R14" s="854"/>
      <c r="S14" s="854"/>
      <c r="T14" s="854"/>
      <c r="U14" s="854"/>
      <c r="V14" s="854"/>
      <c r="W14" s="854"/>
      <c r="X14" s="854"/>
    </row>
    <row r="17" spans="21:23">
      <c r="U17" s="160"/>
      <c r="W17" s="160"/>
    </row>
  </sheetData>
  <mergeCells count="53">
    <mergeCell ref="AA3:AB3"/>
    <mergeCell ref="AA5:AB5"/>
    <mergeCell ref="AA7:AB7"/>
    <mergeCell ref="AA9:AB9"/>
    <mergeCell ref="Y3:Z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U5:V5"/>
    <mergeCell ref="Q7:R7"/>
    <mergeCell ref="S7:T7"/>
    <mergeCell ref="U7:V7"/>
    <mergeCell ref="C3:D3"/>
    <mergeCell ref="C5:D5"/>
    <mergeCell ref="C7:D7"/>
    <mergeCell ref="C9:D9"/>
    <mergeCell ref="E3:F3"/>
    <mergeCell ref="E9:F9"/>
    <mergeCell ref="M3:N3"/>
    <mergeCell ref="G9:H9"/>
    <mergeCell ref="K5:L5"/>
    <mergeCell ref="M5:N5"/>
    <mergeCell ref="I9:J9"/>
    <mergeCell ref="K9:L9"/>
    <mergeCell ref="M9:N9"/>
    <mergeCell ref="B14:X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46"/>
  <sheetViews>
    <sheetView topLeftCell="A16" zoomScale="90" zoomScaleNormal="90" workbookViewId="0">
      <selection activeCell="F5" sqref="F5"/>
    </sheetView>
  </sheetViews>
  <sheetFormatPr defaultRowHeight="18.75"/>
  <cols>
    <col min="1" max="1" width="38.85546875" style="40" customWidth="1"/>
    <col min="2" max="5" width="19.5703125" style="25" customWidth="1"/>
    <col min="6" max="16384" width="9.140625" style="25"/>
  </cols>
  <sheetData>
    <row r="1" spans="1:5" ht="20.25">
      <c r="A1" s="24" t="s">
        <v>236</v>
      </c>
    </row>
    <row r="2" spans="1:5" ht="19.5" thickBot="1"/>
    <row r="3" spans="1:5" ht="35.1" customHeight="1" thickTop="1" thickBot="1">
      <c r="B3" s="104" t="s">
        <v>237</v>
      </c>
      <c r="C3" s="104" t="s">
        <v>238</v>
      </c>
      <c r="D3" s="104" t="s">
        <v>819</v>
      </c>
      <c r="E3" s="104" t="s">
        <v>239</v>
      </c>
    </row>
    <row r="4" spans="1:5" ht="21" customHeight="1" thickTop="1">
      <c r="A4" s="40" t="s">
        <v>253</v>
      </c>
      <c r="B4" s="739">
        <v>42517</v>
      </c>
      <c r="C4" s="740">
        <v>42641</v>
      </c>
      <c r="D4" s="740">
        <v>43154</v>
      </c>
      <c r="E4" s="741">
        <v>43805</v>
      </c>
    </row>
    <row r="5" spans="1:5" ht="21" customHeight="1">
      <c r="A5" s="40" t="s">
        <v>254</v>
      </c>
      <c r="B5" s="742">
        <v>42675</v>
      </c>
      <c r="C5" s="743">
        <v>42734</v>
      </c>
      <c r="D5" s="743">
        <v>43343</v>
      </c>
      <c r="E5" s="744">
        <v>44034</v>
      </c>
    </row>
    <row r="6" spans="1:5" ht="21" customHeight="1">
      <c r="A6" s="40" t="s">
        <v>246</v>
      </c>
      <c r="B6" s="745">
        <v>375</v>
      </c>
      <c r="C6" s="52">
        <v>935</v>
      </c>
      <c r="D6" s="52">
        <v>2930</v>
      </c>
      <c r="E6" s="53">
        <v>3200</v>
      </c>
    </row>
    <row r="7" spans="1:5" ht="21" customHeight="1">
      <c r="A7" s="40" t="s">
        <v>247</v>
      </c>
      <c r="B7" s="745" t="s">
        <v>256</v>
      </c>
      <c r="C7" s="52" t="s">
        <v>248</v>
      </c>
      <c r="D7" s="52" t="s">
        <v>257</v>
      </c>
      <c r="E7" s="53" t="s">
        <v>258</v>
      </c>
    </row>
    <row r="8" spans="1:5" ht="21" customHeight="1">
      <c r="A8" s="40" t="s">
        <v>245</v>
      </c>
      <c r="B8" s="746" t="s">
        <v>249</v>
      </c>
      <c r="C8" s="52" t="s">
        <v>249</v>
      </c>
      <c r="D8" s="52" t="s">
        <v>251</v>
      </c>
      <c r="E8" s="53" t="s">
        <v>250</v>
      </c>
    </row>
    <row r="9" spans="1:5" ht="20.25" customHeight="1">
      <c r="B9" s="747"/>
      <c r="C9" s="409"/>
      <c r="D9" s="409"/>
      <c r="E9" s="748"/>
    </row>
    <row r="10" spans="1:5" ht="31.5" customHeight="1">
      <c r="A10" s="271" t="s">
        <v>801</v>
      </c>
      <c r="B10" s="749"/>
      <c r="C10" s="750"/>
      <c r="D10" s="750"/>
      <c r="E10" s="751"/>
    </row>
    <row r="11" spans="1:5" ht="21" customHeight="1">
      <c r="A11" s="40" t="s">
        <v>320</v>
      </c>
      <c r="B11" s="752">
        <v>0.3</v>
      </c>
      <c r="C11" s="434">
        <v>0.5</v>
      </c>
      <c r="D11" s="753"/>
      <c r="E11" s="753"/>
    </row>
    <row r="12" spans="1:5" ht="21" customHeight="1">
      <c r="A12" s="40" t="s">
        <v>321</v>
      </c>
      <c r="B12" s="754"/>
      <c r="C12" s="753"/>
      <c r="D12" s="434">
        <v>1</v>
      </c>
      <c r="E12" s="753"/>
    </row>
    <row r="13" spans="1:5" ht="21" customHeight="1">
      <c r="A13" s="40" t="s">
        <v>322</v>
      </c>
      <c r="B13" s="754"/>
      <c r="C13" s="753"/>
      <c r="D13" s="753"/>
      <c r="E13" s="434">
        <v>2.7</v>
      </c>
    </row>
    <row r="14" spans="1:5">
      <c r="B14" s="755"/>
      <c r="C14" s="756"/>
      <c r="D14" s="756"/>
      <c r="E14" s="756"/>
    </row>
    <row r="15" spans="1:5" ht="31.5" customHeight="1">
      <c r="A15" s="271" t="s">
        <v>802</v>
      </c>
      <c r="B15" s="757">
        <v>0.5</v>
      </c>
      <c r="C15" s="434">
        <v>1.6</v>
      </c>
      <c r="D15" s="434">
        <v>5.5</v>
      </c>
      <c r="E15" s="434">
        <v>7</v>
      </c>
    </row>
    <row r="16" spans="1:5">
      <c r="B16" s="40"/>
      <c r="C16" s="40"/>
      <c r="D16" s="40"/>
      <c r="E16" s="40"/>
    </row>
    <row r="17" spans="1:5" ht="21" customHeight="1">
      <c r="A17" s="156" t="s">
        <v>242</v>
      </c>
      <c r="B17" s="749"/>
      <c r="C17" s="750"/>
      <c r="D17" s="750"/>
      <c r="E17" s="750"/>
    </row>
    <row r="18" spans="1:5" ht="21" customHeight="1">
      <c r="A18" s="40" t="s">
        <v>240</v>
      </c>
      <c r="B18" s="754"/>
      <c r="C18" s="753"/>
      <c r="D18" s="52">
        <v>440</v>
      </c>
      <c r="E18" s="350">
        <v>450</v>
      </c>
    </row>
    <row r="19" spans="1:5" ht="21" customHeight="1">
      <c r="A19" s="40" t="s">
        <v>241</v>
      </c>
      <c r="B19" s="754"/>
      <c r="C19" s="753"/>
      <c r="D19" s="52">
        <v>720</v>
      </c>
      <c r="E19" s="350">
        <v>600</v>
      </c>
    </row>
    <row r="20" spans="1:5" ht="21" customHeight="1">
      <c r="A20" s="40" t="s">
        <v>387</v>
      </c>
      <c r="B20" s="754"/>
      <c r="C20" s="753"/>
      <c r="D20" s="835"/>
      <c r="E20" s="350">
        <v>5</v>
      </c>
    </row>
    <row r="21" spans="1:5" ht="21" customHeight="1">
      <c r="A21" s="40" t="s">
        <v>244</v>
      </c>
      <c r="B21" s="754"/>
      <c r="C21" s="753"/>
      <c r="D21" s="52">
        <v>1277</v>
      </c>
      <c r="E21" s="350">
        <v>693</v>
      </c>
    </row>
    <row r="22" spans="1:5" ht="21" customHeight="1">
      <c r="A22" s="40" t="s">
        <v>307</v>
      </c>
      <c r="B22" s="754"/>
      <c r="C22" s="753"/>
      <c r="D22" s="312">
        <v>1.77</v>
      </c>
      <c r="E22" s="312">
        <v>1.1599999999999999</v>
      </c>
    </row>
    <row r="23" spans="1:5" ht="20.25" customHeight="1">
      <c r="B23" s="747"/>
      <c r="C23" s="409"/>
      <c r="D23" s="758"/>
      <c r="E23" s="758"/>
    </row>
    <row r="24" spans="1:5" ht="21" customHeight="1">
      <c r="A24" s="156" t="s">
        <v>252</v>
      </c>
      <c r="B24" s="749"/>
      <c r="C24" s="750"/>
      <c r="D24" s="750"/>
      <c r="E24" s="750"/>
    </row>
    <row r="25" spans="1:5" ht="21" customHeight="1">
      <c r="A25" s="40" t="s">
        <v>240</v>
      </c>
      <c r="B25" s="757">
        <v>10</v>
      </c>
      <c r="C25" s="52">
        <v>7</v>
      </c>
      <c r="D25" s="52">
        <v>50</v>
      </c>
      <c r="E25" s="350">
        <v>40</v>
      </c>
    </row>
    <row r="26" spans="1:5" ht="21" customHeight="1">
      <c r="A26" s="40" t="s">
        <v>241</v>
      </c>
      <c r="B26" s="757" t="s">
        <v>255</v>
      </c>
      <c r="C26" s="52" t="s">
        <v>116</v>
      </c>
      <c r="D26" s="52">
        <v>75</v>
      </c>
      <c r="E26" s="350">
        <v>50</v>
      </c>
    </row>
    <row r="27" spans="1:5" ht="21" customHeight="1">
      <c r="A27" s="40" t="s">
        <v>387</v>
      </c>
      <c r="B27" s="757"/>
      <c r="C27" s="52"/>
      <c r="D27" s="835"/>
      <c r="E27" s="350">
        <v>15</v>
      </c>
    </row>
    <row r="28" spans="1:5" ht="21" customHeight="1">
      <c r="A28" s="40" t="s">
        <v>244</v>
      </c>
      <c r="B28" s="757">
        <v>17</v>
      </c>
      <c r="C28" s="52">
        <v>10</v>
      </c>
      <c r="D28" s="52">
        <v>48</v>
      </c>
      <c r="E28" s="350">
        <v>42</v>
      </c>
    </row>
    <row r="29" spans="1:5" ht="21" customHeight="1">
      <c r="A29" s="40" t="s">
        <v>307</v>
      </c>
      <c r="B29" s="754"/>
      <c r="C29" s="753"/>
      <c r="D29" s="312">
        <v>0.64</v>
      </c>
      <c r="E29" s="312">
        <v>0.85</v>
      </c>
    </row>
    <row r="30" spans="1:5">
      <c r="B30" s="747"/>
      <c r="C30" s="409"/>
      <c r="D30" s="758"/>
      <c r="E30" s="758"/>
    </row>
    <row r="31" spans="1:5" ht="21" customHeight="1">
      <c r="A31" s="156" t="s">
        <v>243</v>
      </c>
      <c r="B31" s="749"/>
      <c r="C31" s="750"/>
      <c r="D31" s="750"/>
      <c r="E31" s="750"/>
    </row>
    <row r="32" spans="1:5" ht="21" customHeight="1">
      <c r="A32" s="40" t="s">
        <v>240</v>
      </c>
      <c r="B32" s="759"/>
      <c r="C32" s="753"/>
      <c r="D32" s="52" t="s">
        <v>116</v>
      </c>
      <c r="E32" s="53" t="s">
        <v>116</v>
      </c>
    </row>
    <row r="33" spans="1:5" ht="21" customHeight="1">
      <c r="A33" s="40" t="s">
        <v>241</v>
      </c>
      <c r="B33" s="759"/>
      <c r="C33" s="753"/>
      <c r="D33" s="52">
        <v>30</v>
      </c>
      <c r="E33" s="53" t="s">
        <v>116</v>
      </c>
    </row>
    <row r="34" spans="1:5" ht="21" customHeight="1">
      <c r="A34" s="40" t="s">
        <v>387</v>
      </c>
      <c r="B34" s="759"/>
      <c r="C34" s="753"/>
      <c r="D34" s="835"/>
      <c r="E34" s="53" t="s">
        <v>116</v>
      </c>
    </row>
    <row r="35" spans="1:5" ht="21" customHeight="1">
      <c r="A35" s="40" t="s">
        <v>244</v>
      </c>
      <c r="B35" s="759"/>
      <c r="C35" s="753"/>
      <c r="D35" s="52">
        <v>38</v>
      </c>
      <c r="E35" s="53" t="s">
        <v>116</v>
      </c>
    </row>
    <row r="36" spans="1:5" ht="21" customHeight="1">
      <c r="A36" s="40" t="s">
        <v>307</v>
      </c>
      <c r="B36" s="759"/>
      <c r="C36" s="753"/>
      <c r="D36" s="312">
        <v>1.27</v>
      </c>
      <c r="E36" s="53" t="s">
        <v>116</v>
      </c>
    </row>
    <row r="37" spans="1:5">
      <c r="B37" s="747"/>
      <c r="C37" s="409"/>
      <c r="D37" s="409"/>
      <c r="E37" s="409"/>
    </row>
    <row r="38" spans="1:5" ht="21" customHeight="1">
      <c r="A38" s="156" t="s">
        <v>456</v>
      </c>
      <c r="B38" s="749"/>
      <c r="C38" s="750"/>
      <c r="D38" s="750"/>
      <c r="E38" s="750"/>
    </row>
    <row r="39" spans="1:5" ht="21" customHeight="1">
      <c r="A39" s="40" t="s">
        <v>240</v>
      </c>
      <c r="B39" s="759"/>
      <c r="C39" s="753"/>
      <c r="D39" s="52">
        <v>135</v>
      </c>
      <c r="E39" s="53">
        <v>50</v>
      </c>
    </row>
    <row r="40" spans="1:5" ht="21" customHeight="1">
      <c r="A40" s="40" t="s">
        <v>241</v>
      </c>
      <c r="B40" s="759"/>
      <c r="C40" s="753"/>
      <c r="D40" s="52">
        <v>150</v>
      </c>
      <c r="E40" s="53" t="s">
        <v>116</v>
      </c>
    </row>
    <row r="41" spans="1:5" ht="21" customHeight="1">
      <c r="A41" s="40" t="s">
        <v>387</v>
      </c>
      <c r="B41" s="759"/>
      <c r="C41" s="753"/>
      <c r="D41" s="835"/>
      <c r="E41" s="53">
        <v>11</v>
      </c>
    </row>
    <row r="42" spans="1:5" ht="21" customHeight="1">
      <c r="A42" s="40" t="s">
        <v>244</v>
      </c>
      <c r="B42" s="759"/>
      <c r="C42" s="753"/>
      <c r="D42" s="52">
        <v>80</v>
      </c>
      <c r="E42" s="53">
        <v>39</v>
      </c>
    </row>
    <row r="43" spans="1:5" ht="21" customHeight="1">
      <c r="A43" s="40" t="s">
        <v>307</v>
      </c>
      <c r="B43" s="759"/>
      <c r="C43" s="753"/>
      <c r="D43" s="312">
        <v>0.53</v>
      </c>
      <c r="E43" s="351">
        <v>0.78</v>
      </c>
    </row>
    <row r="45" spans="1:5">
      <c r="E45" s="352"/>
    </row>
    <row r="46" spans="1:5">
      <c r="A46" s="40" t="s">
        <v>820</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2"/>
  <sheetViews>
    <sheetView zoomScale="80" zoomScaleNormal="80" workbookViewId="0">
      <selection activeCell="F29" sqref="F29"/>
    </sheetView>
  </sheetViews>
  <sheetFormatPr defaultRowHeight="16.5"/>
  <cols>
    <col min="1" max="1" width="27" style="2" customWidth="1"/>
    <col min="2" max="2" width="48.28515625" style="2" bestFit="1" customWidth="1"/>
    <col min="3" max="3" width="36.28515625" style="2" customWidth="1"/>
    <col min="4" max="6" width="18.28515625" style="2" customWidth="1"/>
    <col min="7" max="7" width="9.140625" style="2"/>
    <col min="8" max="8" width="21" style="2" bestFit="1" customWidth="1"/>
    <col min="9" max="9" width="18" style="2" customWidth="1"/>
    <col min="10" max="10" width="8.5703125" style="2" customWidth="1"/>
    <col min="11" max="11" width="10.7109375" style="2" bestFit="1" customWidth="1"/>
    <col min="12" max="16384" width="9.140625" style="2"/>
  </cols>
  <sheetData>
    <row r="1" spans="1:10" ht="20.25">
      <c r="A1" s="24" t="s">
        <v>261</v>
      </c>
      <c r="B1" s="186"/>
    </row>
    <row r="2" spans="1:10" ht="17.25" thickBot="1"/>
    <row r="3" spans="1:10" ht="36" customHeight="1" thickTop="1" thickBot="1">
      <c r="A3" s="272"/>
      <c r="B3" s="277" t="s">
        <v>262</v>
      </c>
      <c r="C3" s="273" t="s">
        <v>263</v>
      </c>
      <c r="D3" s="274" t="s">
        <v>376</v>
      </c>
      <c r="E3" s="274" t="s">
        <v>264</v>
      </c>
      <c r="F3" s="275" t="s">
        <v>497</v>
      </c>
      <c r="G3" s="275" t="s">
        <v>383</v>
      </c>
      <c r="H3" s="275" t="s">
        <v>431</v>
      </c>
    </row>
    <row r="4" spans="1:10" ht="43.5" customHeight="1" thickBot="1">
      <c r="A4" s="276" t="s">
        <v>265</v>
      </c>
      <c r="B4" s="760" t="s">
        <v>451</v>
      </c>
      <c r="C4" s="761" t="s">
        <v>266</v>
      </c>
      <c r="D4" s="761"/>
      <c r="E4" s="762" t="s">
        <v>472</v>
      </c>
      <c r="F4" s="763" t="s">
        <v>116</v>
      </c>
      <c r="G4" s="764" t="s">
        <v>116</v>
      </c>
      <c r="H4" s="765" t="s">
        <v>116</v>
      </c>
    </row>
    <row r="5" spans="1:10" ht="43.5" customHeight="1" thickBot="1">
      <c r="A5" s="1024" t="s">
        <v>267</v>
      </c>
      <c r="B5" s="766" t="s">
        <v>759</v>
      </c>
      <c r="C5" s="767" t="s">
        <v>266</v>
      </c>
      <c r="D5" s="768" t="s">
        <v>733</v>
      </c>
      <c r="E5" s="767" t="s">
        <v>470</v>
      </c>
      <c r="F5" s="769">
        <v>450</v>
      </c>
      <c r="G5" s="770">
        <v>4.1250000000000002E-2</v>
      </c>
      <c r="H5" s="771" t="s">
        <v>476</v>
      </c>
      <c r="J5" s="836"/>
    </row>
    <row r="6" spans="1:10" ht="43.5" customHeight="1" thickBot="1">
      <c r="A6" s="1024"/>
      <c r="B6" s="766" t="s">
        <v>337</v>
      </c>
      <c r="C6" s="767" t="s">
        <v>266</v>
      </c>
      <c r="D6" s="768">
        <v>43629</v>
      </c>
      <c r="E6" s="767" t="s">
        <v>471</v>
      </c>
      <c r="F6" s="769">
        <v>250</v>
      </c>
      <c r="G6" s="770">
        <v>5.7660000000000003E-2</v>
      </c>
      <c r="H6" s="771" t="s">
        <v>477</v>
      </c>
      <c r="I6" s="106"/>
      <c r="J6" s="836"/>
    </row>
    <row r="7" spans="1:10" ht="43.5" customHeight="1" thickBot="1">
      <c r="A7" s="1024"/>
      <c r="B7" s="766" t="s">
        <v>338</v>
      </c>
      <c r="C7" s="767" t="s">
        <v>266</v>
      </c>
      <c r="D7" s="768">
        <v>43859</v>
      </c>
      <c r="E7" s="767" t="s">
        <v>734</v>
      </c>
      <c r="F7" s="772">
        <v>750</v>
      </c>
      <c r="G7" s="770">
        <v>5.6250000000000001E-2</v>
      </c>
      <c r="H7" s="771" t="s">
        <v>478</v>
      </c>
      <c r="I7" s="33"/>
      <c r="J7" s="836"/>
    </row>
    <row r="8" spans="1:10" ht="43.5" customHeight="1" thickBot="1">
      <c r="A8" s="1024"/>
      <c r="B8" s="766" t="s">
        <v>339</v>
      </c>
      <c r="C8" s="767" t="s">
        <v>266</v>
      </c>
      <c r="D8" s="768">
        <v>42027</v>
      </c>
      <c r="E8" s="773" t="s">
        <v>336</v>
      </c>
      <c r="F8" s="769">
        <v>428</v>
      </c>
      <c r="G8" s="770">
        <v>6.6250000000000003E-2</v>
      </c>
      <c r="H8" s="774" t="s">
        <v>803</v>
      </c>
      <c r="J8" s="836"/>
    </row>
    <row r="9" spans="1:10" ht="43.5" customHeight="1" thickBot="1">
      <c r="A9" s="1024"/>
      <c r="B9" s="766" t="s">
        <v>468</v>
      </c>
      <c r="C9" s="767" t="s">
        <v>266</v>
      </c>
      <c r="D9" s="768">
        <v>43629</v>
      </c>
      <c r="E9" s="773" t="s">
        <v>472</v>
      </c>
      <c r="F9" s="769">
        <v>250</v>
      </c>
      <c r="G9" s="770">
        <v>4.0160000000000001E-2</v>
      </c>
      <c r="H9" s="771" t="s">
        <v>477</v>
      </c>
      <c r="I9" s="106"/>
      <c r="J9" s="836"/>
    </row>
    <row r="10" spans="1:10" ht="43.5" customHeight="1" thickBot="1">
      <c r="A10" s="1024"/>
      <c r="B10" s="760" t="s">
        <v>344</v>
      </c>
      <c r="C10" s="761" t="s">
        <v>266</v>
      </c>
      <c r="D10" s="775">
        <v>43986</v>
      </c>
      <c r="E10" s="767" t="s">
        <v>735</v>
      </c>
      <c r="F10" s="772">
        <v>500</v>
      </c>
      <c r="G10" s="776">
        <v>4.7500000000000001E-2</v>
      </c>
      <c r="H10" s="777" t="s">
        <v>482</v>
      </c>
      <c r="I10" s="33"/>
      <c r="J10" s="836"/>
    </row>
    <row r="11" spans="1:10" ht="43.5" customHeight="1" thickBot="1">
      <c r="A11" s="1024"/>
      <c r="B11" s="766" t="s">
        <v>340</v>
      </c>
      <c r="C11" s="767" t="s">
        <v>266</v>
      </c>
      <c r="D11" s="768">
        <v>42922</v>
      </c>
      <c r="E11" s="773" t="s">
        <v>473</v>
      </c>
      <c r="F11" s="772">
        <v>500</v>
      </c>
      <c r="G11" s="770">
        <v>5.3749999999999999E-2</v>
      </c>
      <c r="H11" s="771" t="s">
        <v>479</v>
      </c>
      <c r="J11" s="836"/>
    </row>
    <row r="12" spans="1:10" ht="43.5" customHeight="1" thickBot="1">
      <c r="A12" s="1024"/>
      <c r="B12" s="766" t="s">
        <v>341</v>
      </c>
      <c r="C12" s="767" t="s">
        <v>266</v>
      </c>
      <c r="D12" s="768">
        <v>43216</v>
      </c>
      <c r="E12" s="767" t="s">
        <v>474</v>
      </c>
      <c r="F12" s="769">
        <v>500</v>
      </c>
      <c r="G12" s="770">
        <v>5.7500000000000002E-2</v>
      </c>
      <c r="H12" s="771" t="s">
        <v>480</v>
      </c>
      <c r="J12" s="836"/>
    </row>
    <row r="13" spans="1:10" ht="43.5" customHeight="1" thickBot="1">
      <c r="A13" s="1024"/>
      <c r="B13" s="766" t="s">
        <v>342</v>
      </c>
      <c r="C13" s="767" t="s">
        <v>266</v>
      </c>
      <c r="D13" s="768">
        <v>43367</v>
      </c>
      <c r="E13" s="773" t="s">
        <v>335</v>
      </c>
      <c r="F13" s="778">
        <v>500</v>
      </c>
      <c r="G13" s="770">
        <v>4.3749999999999997E-2</v>
      </c>
      <c r="H13" s="771" t="s">
        <v>432</v>
      </c>
      <c r="J13" s="836"/>
    </row>
    <row r="14" spans="1:10" ht="43.5" customHeight="1" thickBot="1">
      <c r="A14" s="1024"/>
      <c r="B14" s="766" t="s">
        <v>343</v>
      </c>
      <c r="C14" s="767" t="s">
        <v>266</v>
      </c>
      <c r="D14" s="768">
        <v>43629</v>
      </c>
      <c r="E14" s="773" t="s">
        <v>475</v>
      </c>
      <c r="F14" s="769">
        <v>500</v>
      </c>
      <c r="G14" s="770">
        <v>5.867E-2</v>
      </c>
      <c r="H14" s="771" t="s">
        <v>477</v>
      </c>
      <c r="I14" s="106"/>
      <c r="J14" s="836"/>
    </row>
    <row r="15" spans="1:10" ht="43.5" customHeight="1" thickBot="1">
      <c r="A15" s="1024"/>
      <c r="B15" s="760" t="s">
        <v>334</v>
      </c>
      <c r="C15" s="761" t="s">
        <v>266</v>
      </c>
      <c r="D15" s="775">
        <v>43949</v>
      </c>
      <c r="E15" s="767" t="s">
        <v>736</v>
      </c>
      <c r="F15" s="779">
        <v>500</v>
      </c>
      <c r="G15" s="776">
        <v>5.6250000000000001E-2</v>
      </c>
      <c r="H15" s="777" t="s">
        <v>481</v>
      </c>
      <c r="I15" s="33"/>
      <c r="J15" s="836"/>
    </row>
    <row r="17" spans="1:8">
      <c r="A17" s="55" t="s">
        <v>20</v>
      </c>
    </row>
    <row r="18" spans="1:8">
      <c r="A18" s="854" t="s">
        <v>469</v>
      </c>
      <c r="B18" s="854"/>
      <c r="C18" s="854"/>
      <c r="D18" s="854"/>
      <c r="E18" s="854"/>
      <c r="F18" s="854"/>
      <c r="G18" s="854"/>
      <c r="H18" s="854"/>
    </row>
    <row r="19" spans="1:8">
      <c r="A19" s="854" t="s">
        <v>630</v>
      </c>
      <c r="B19" s="854"/>
      <c r="C19" s="854"/>
      <c r="D19" s="854"/>
      <c r="E19" s="854"/>
      <c r="F19" s="854"/>
      <c r="G19" s="854"/>
      <c r="H19" s="854"/>
    </row>
    <row r="20" spans="1:8">
      <c r="A20" s="854" t="s">
        <v>631</v>
      </c>
      <c r="B20" s="854"/>
      <c r="C20" s="854"/>
      <c r="D20" s="854"/>
      <c r="E20" s="854"/>
      <c r="F20" s="854"/>
      <c r="G20" s="854"/>
      <c r="H20" s="854"/>
    </row>
    <row r="21" spans="1:8">
      <c r="A21" s="854" t="s">
        <v>632</v>
      </c>
      <c r="B21" s="854"/>
      <c r="C21" s="854"/>
      <c r="D21" s="854"/>
      <c r="E21" s="854"/>
      <c r="F21" s="854"/>
      <c r="G21" s="854"/>
      <c r="H21" s="854"/>
    </row>
    <row r="22" spans="1:8">
      <c r="A22" s="854" t="s">
        <v>763</v>
      </c>
      <c r="B22" s="854"/>
      <c r="C22" s="854"/>
      <c r="D22" s="854"/>
      <c r="E22" s="854"/>
      <c r="F22" s="854"/>
      <c r="G22" s="854"/>
      <c r="H22" s="854"/>
    </row>
  </sheetData>
  <mergeCells count="6">
    <mergeCell ref="A22:H22"/>
    <mergeCell ref="A21:H21"/>
    <mergeCell ref="A5:A15"/>
    <mergeCell ref="A18:H18"/>
    <mergeCell ref="A19:H19"/>
    <mergeCell ref="A20:H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6"/>
  <sheetViews>
    <sheetView zoomScaleNormal="100" workbookViewId="0">
      <selection activeCell="D15" sqref="D15"/>
    </sheetView>
  </sheetViews>
  <sheetFormatPr defaultRowHeight="16.5"/>
  <cols>
    <col min="1" max="1" width="9.140625" style="25"/>
    <col min="2" max="2" width="98.5703125" style="25" bestFit="1" customWidth="1"/>
    <col min="3" max="3" width="3" style="28" customWidth="1"/>
    <col min="4" max="4" width="12.5703125" style="35" customWidth="1"/>
    <col min="5" max="16384" width="9.140625" style="25"/>
  </cols>
  <sheetData>
    <row r="1" spans="1:4" ht="20.25">
      <c r="A1" s="24" t="s">
        <v>635</v>
      </c>
      <c r="C1" s="26"/>
      <c r="D1" s="27"/>
    </row>
    <row r="2" spans="1:4" ht="17.25" thickBot="1">
      <c r="D2" s="29"/>
    </row>
    <row r="3" spans="1:4" ht="35.1" customHeight="1" thickTop="1" thickBot="1">
      <c r="B3" s="5"/>
      <c r="C3" s="30"/>
      <c r="D3" s="38">
        <v>2021</v>
      </c>
    </row>
    <row r="4" spans="1:4" ht="21" customHeight="1" thickTop="1" thickBot="1">
      <c r="B4" s="395" t="s">
        <v>435</v>
      </c>
      <c r="D4" s="31"/>
    </row>
    <row r="5" spans="1:4" ht="21" customHeight="1" thickBot="1">
      <c r="B5" s="396" t="s">
        <v>378</v>
      </c>
      <c r="C5" s="32"/>
      <c r="D5" s="397">
        <v>17.7</v>
      </c>
    </row>
    <row r="6" spans="1:4" ht="21" customHeight="1">
      <c r="B6" s="398" t="s">
        <v>399</v>
      </c>
      <c r="D6" s="399">
        <v>-1.7</v>
      </c>
    </row>
    <row r="7" spans="1:4" ht="21" customHeight="1">
      <c r="B7" s="400" t="s">
        <v>417</v>
      </c>
      <c r="D7" s="401">
        <v>1.2</v>
      </c>
    </row>
    <row r="8" spans="1:4" ht="21" customHeight="1">
      <c r="B8" s="400" t="s">
        <v>588</v>
      </c>
      <c r="D8" s="401">
        <v>0.2</v>
      </c>
    </row>
    <row r="9" spans="1:4" ht="21" customHeight="1">
      <c r="B9" s="400" t="s">
        <v>589</v>
      </c>
      <c r="D9" s="401">
        <v>0.1</v>
      </c>
    </row>
    <row r="10" spans="1:4" ht="21" customHeight="1">
      <c r="B10" s="400" t="s">
        <v>590</v>
      </c>
      <c r="D10" s="401">
        <v>-0.2</v>
      </c>
    </row>
    <row r="11" spans="1:4" ht="21" customHeight="1">
      <c r="B11" s="400" t="s">
        <v>578</v>
      </c>
      <c r="D11" s="401">
        <v>-0.2</v>
      </c>
    </row>
    <row r="12" spans="1:4" ht="21" customHeight="1" thickBot="1">
      <c r="B12" s="400" t="s">
        <v>174</v>
      </c>
      <c r="D12" s="401">
        <v>-0.1</v>
      </c>
    </row>
    <row r="13" spans="1:4" ht="21" customHeight="1" thickBot="1">
      <c r="B13" s="396" t="s">
        <v>422</v>
      </c>
      <c r="D13" s="402">
        <v>17</v>
      </c>
    </row>
    <row r="15" spans="1:4">
      <c r="A15" s="34"/>
    </row>
    <row r="16" spans="1:4" s="37" customFormat="1">
      <c r="A16" s="33"/>
      <c r="B16" s="33"/>
      <c r="C16" s="36"/>
      <c r="D16" s="2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24"/>
  <sheetViews>
    <sheetView zoomScaleNormal="100" workbookViewId="0">
      <selection activeCell="K12" sqref="K12"/>
    </sheetView>
  </sheetViews>
  <sheetFormatPr defaultRowHeight="16.5"/>
  <cols>
    <col min="1" max="1" width="9.140625" style="25"/>
    <col min="2" max="2" width="49.42578125" style="25" customWidth="1"/>
    <col min="3" max="3" width="3.28515625" style="25" customWidth="1"/>
    <col min="4" max="11" width="13.7109375" style="25" customWidth="1"/>
    <col min="12" max="16384" width="9.140625" style="25"/>
  </cols>
  <sheetData>
    <row r="1" spans="1:13" ht="20.25">
      <c r="A1" s="24" t="s">
        <v>38</v>
      </c>
    </row>
    <row r="2" spans="1:13" ht="17.25" thickBot="1">
      <c r="I2" s="39" t="s">
        <v>19</v>
      </c>
      <c r="J2" s="35"/>
      <c r="K2" s="35"/>
    </row>
    <row r="3" spans="1:13" ht="35.1" customHeight="1" thickTop="1" thickBot="1">
      <c r="B3" s="40"/>
      <c r="D3" s="38">
        <v>2015</v>
      </c>
      <c r="E3" s="38">
        <v>2016</v>
      </c>
      <c r="F3" s="38">
        <v>2017</v>
      </c>
      <c r="G3" s="38">
        <v>2018</v>
      </c>
      <c r="H3" s="38">
        <v>2019</v>
      </c>
      <c r="I3" s="38">
        <v>2020</v>
      </c>
      <c r="J3" s="38">
        <v>2021</v>
      </c>
      <c r="K3" s="338" t="s">
        <v>645</v>
      </c>
    </row>
    <row r="4" spans="1:13" ht="20.25" customHeight="1" thickTop="1" thickBot="1">
      <c r="B4" s="41" t="s">
        <v>28</v>
      </c>
      <c r="C4" s="42"/>
      <c r="D4" s="43"/>
      <c r="E4" s="43"/>
      <c r="F4" s="43"/>
      <c r="G4" s="43"/>
      <c r="H4" s="43"/>
      <c r="I4" s="44"/>
      <c r="J4" s="44"/>
      <c r="K4" s="44"/>
    </row>
    <row r="5" spans="1:13" ht="20.25" customHeight="1" thickTop="1" thickBot="1">
      <c r="B5" s="403" t="s">
        <v>29</v>
      </c>
      <c r="C5" s="42"/>
      <c r="D5" s="404">
        <v>988</v>
      </c>
      <c r="E5" s="404">
        <v>706</v>
      </c>
      <c r="F5" s="404">
        <v>570</v>
      </c>
      <c r="G5" s="404">
        <v>535</v>
      </c>
      <c r="H5" s="404">
        <v>346</v>
      </c>
      <c r="I5" s="405">
        <v>275</v>
      </c>
      <c r="J5" s="405">
        <v>1055</v>
      </c>
      <c r="K5" s="405">
        <v>963</v>
      </c>
    </row>
    <row r="6" spans="1:13" ht="21" customHeight="1" thickTop="1" thickBot="1">
      <c r="B6" s="45"/>
      <c r="C6" s="42"/>
      <c r="D6" s="46"/>
      <c r="E6" s="46"/>
      <c r="F6" s="46"/>
      <c r="G6" s="46"/>
      <c r="H6" s="46"/>
      <c r="I6" s="47"/>
      <c r="J6" s="47"/>
      <c r="K6" s="47"/>
    </row>
    <row r="7" spans="1:13" ht="21" customHeight="1" thickTop="1" thickBot="1">
      <c r="B7" s="403" t="s">
        <v>496</v>
      </c>
      <c r="C7" s="42"/>
      <c r="D7" s="404">
        <v>225</v>
      </c>
      <c r="E7" s="404">
        <v>486</v>
      </c>
      <c r="F7" s="404">
        <v>653</v>
      </c>
      <c r="G7" s="404">
        <v>664</v>
      </c>
      <c r="H7" s="404">
        <v>707</v>
      </c>
      <c r="I7" s="405">
        <v>1023</v>
      </c>
      <c r="J7" s="405">
        <v>1717</v>
      </c>
      <c r="K7" s="405">
        <v>950</v>
      </c>
    </row>
    <row r="8" spans="1:13" ht="21" customHeight="1" thickTop="1" thickBot="1">
      <c r="B8" s="45"/>
      <c r="C8" s="42"/>
      <c r="D8" s="48"/>
      <c r="E8" s="48"/>
      <c r="F8" s="48"/>
      <c r="G8" s="48"/>
      <c r="H8" s="48"/>
      <c r="I8" s="49"/>
      <c r="J8" s="49"/>
      <c r="K8" s="49"/>
    </row>
    <row r="9" spans="1:13" ht="21" customHeight="1" thickTop="1" thickBot="1">
      <c r="B9" s="403" t="s">
        <v>30</v>
      </c>
      <c r="C9" s="42"/>
      <c r="D9" s="48"/>
      <c r="E9" s="48"/>
      <c r="F9" s="48"/>
      <c r="G9" s="48"/>
      <c r="H9" s="48"/>
      <c r="I9" s="49"/>
      <c r="J9" s="49"/>
      <c r="K9" s="49"/>
    </row>
    <row r="10" spans="1:13" ht="21" customHeight="1" thickTop="1">
      <c r="B10" s="406" t="s">
        <v>31</v>
      </c>
      <c r="C10" s="42"/>
      <c r="D10" s="50">
        <v>-26</v>
      </c>
      <c r="E10" s="50">
        <v>-33</v>
      </c>
      <c r="F10" s="50">
        <v>-36</v>
      </c>
      <c r="G10" s="50">
        <v>-32</v>
      </c>
      <c r="H10" s="50">
        <v>-43</v>
      </c>
      <c r="I10" s="51">
        <v>-42</v>
      </c>
      <c r="J10" s="51">
        <f>-80</f>
        <v>-80</v>
      </c>
      <c r="K10" s="51">
        <v>-39</v>
      </c>
    </row>
    <row r="11" spans="1:13" ht="21" customHeight="1">
      <c r="B11" s="407" t="s">
        <v>32</v>
      </c>
      <c r="C11" s="42"/>
      <c r="D11" s="52">
        <v>-55</v>
      </c>
      <c r="E11" s="52">
        <v>-55</v>
      </c>
      <c r="F11" s="52">
        <v>-92</v>
      </c>
      <c r="G11" s="52">
        <v>-49</v>
      </c>
      <c r="H11" s="52">
        <v>-50</v>
      </c>
      <c r="I11" s="53">
        <v>-80</v>
      </c>
      <c r="J11" s="53">
        <f>-11</f>
        <v>-11</v>
      </c>
      <c r="K11" s="53">
        <v>-9</v>
      </c>
    </row>
    <row r="12" spans="1:13" ht="21" customHeight="1">
      <c r="B12" s="407" t="s">
        <v>33</v>
      </c>
      <c r="C12" s="42"/>
      <c r="D12" s="52">
        <v>-91</v>
      </c>
      <c r="E12" s="52">
        <v>-58</v>
      </c>
      <c r="F12" s="52">
        <v>-60</v>
      </c>
      <c r="G12" s="52">
        <v>-88</v>
      </c>
      <c r="H12" s="52">
        <v>-112</v>
      </c>
      <c r="I12" s="53">
        <v>-184</v>
      </c>
      <c r="J12" s="53">
        <f>-250</f>
        <v>-250</v>
      </c>
      <c r="K12" s="53">
        <v>-124</v>
      </c>
    </row>
    <row r="13" spans="1:13" ht="21" customHeight="1">
      <c r="B13" s="407" t="s">
        <v>586</v>
      </c>
      <c r="C13" s="42"/>
      <c r="D13" s="52">
        <v>-25</v>
      </c>
      <c r="E13" s="52">
        <v>-141</v>
      </c>
      <c r="F13" s="52">
        <v>-84</v>
      </c>
      <c r="G13" s="52">
        <v>-216</v>
      </c>
      <c r="H13" s="52">
        <v>-137</v>
      </c>
      <c r="I13" s="53">
        <v>-66</v>
      </c>
      <c r="J13" s="53">
        <f>-305</f>
        <v>-305</v>
      </c>
      <c r="K13" s="53">
        <v>-165</v>
      </c>
      <c r="M13"/>
    </row>
    <row r="14" spans="1:13" ht="21" customHeight="1">
      <c r="B14" s="408" t="s">
        <v>39</v>
      </c>
      <c r="C14" s="42"/>
      <c r="D14" s="409">
        <v>-190</v>
      </c>
      <c r="E14" s="409">
        <v>-239</v>
      </c>
      <c r="F14" s="409">
        <v>-1053</v>
      </c>
      <c r="G14" s="409" t="s">
        <v>116</v>
      </c>
      <c r="H14" s="409" t="s">
        <v>116</v>
      </c>
      <c r="I14" s="410" t="s">
        <v>116</v>
      </c>
      <c r="J14" s="410">
        <f>-322</f>
        <v>-322</v>
      </c>
      <c r="K14" s="410" t="s">
        <v>116</v>
      </c>
      <c r="M14"/>
    </row>
    <row r="15" spans="1:13" ht="21" customHeight="1" thickBot="1">
      <c r="B15" s="411" t="s">
        <v>34</v>
      </c>
      <c r="C15" s="42"/>
      <c r="D15" s="412">
        <v>-120</v>
      </c>
      <c r="E15" s="412">
        <v>-126</v>
      </c>
      <c r="F15" s="412">
        <v>-193</v>
      </c>
      <c r="G15" s="412">
        <v>-262</v>
      </c>
      <c r="H15" s="409">
        <v>-338</v>
      </c>
      <c r="I15" s="410">
        <v>-403</v>
      </c>
      <c r="J15" s="410">
        <v>-482</v>
      </c>
      <c r="K15" s="410">
        <v>-248</v>
      </c>
      <c r="M15"/>
    </row>
    <row r="16" spans="1:13" ht="21" customHeight="1" thickTop="1" thickBot="1">
      <c r="B16" s="403" t="s">
        <v>35</v>
      </c>
      <c r="C16" s="42"/>
      <c r="D16" s="413">
        <v>-507</v>
      </c>
      <c r="E16" s="413">
        <v>-652</v>
      </c>
      <c r="F16" s="413">
        <v>-1518</v>
      </c>
      <c r="G16" s="413">
        <v>-647</v>
      </c>
      <c r="H16" s="413">
        <v>-680</v>
      </c>
      <c r="I16" s="414">
        <v>-775</v>
      </c>
      <c r="J16" s="414">
        <f>-1450</f>
        <v>-1450</v>
      </c>
      <c r="K16" s="414">
        <v>-585</v>
      </c>
      <c r="M16"/>
    </row>
    <row r="17" spans="1:13" ht="21" customHeight="1" thickTop="1">
      <c r="B17" s="406" t="s">
        <v>587</v>
      </c>
      <c r="C17" s="42"/>
      <c r="D17" s="50" t="s">
        <v>116</v>
      </c>
      <c r="E17" s="50">
        <v>1336</v>
      </c>
      <c r="F17" s="50">
        <v>830</v>
      </c>
      <c r="G17" s="50">
        <v>1866</v>
      </c>
      <c r="H17" s="50" t="s">
        <v>116</v>
      </c>
      <c r="I17" s="51">
        <v>1445</v>
      </c>
      <c r="J17" s="50" t="s">
        <v>116</v>
      </c>
      <c r="K17" s="50" t="s">
        <v>116</v>
      </c>
      <c r="M17"/>
    </row>
    <row r="18" spans="1:13" ht="21" customHeight="1">
      <c r="B18" s="407" t="s">
        <v>36</v>
      </c>
      <c r="C18" s="42"/>
      <c r="D18" s="52" t="s">
        <v>116</v>
      </c>
      <c r="E18" s="52">
        <v>-1306</v>
      </c>
      <c r="F18" s="52" t="s">
        <v>116</v>
      </c>
      <c r="G18" s="52">
        <v>-1971</v>
      </c>
      <c r="H18" s="52" t="s">
        <v>116</v>
      </c>
      <c r="I18" s="53">
        <v>-1265</v>
      </c>
      <c r="J18" s="52" t="s">
        <v>116</v>
      </c>
      <c r="K18" s="52" t="s">
        <v>116</v>
      </c>
      <c r="M18"/>
    </row>
    <row r="19" spans="1:13" ht="21" customHeight="1">
      <c r="B19" s="408" t="s">
        <v>416</v>
      </c>
      <c r="C19" s="42"/>
      <c r="D19" s="415"/>
      <c r="E19" s="415"/>
      <c r="F19" s="415"/>
      <c r="G19" s="415"/>
      <c r="H19" s="415"/>
      <c r="I19" s="410">
        <v>580</v>
      </c>
      <c r="J19" s="415"/>
      <c r="K19" s="415"/>
      <c r="M19"/>
    </row>
    <row r="20" spans="1:13" ht="21" customHeight="1" thickBot="1">
      <c r="B20" s="411" t="s">
        <v>415</v>
      </c>
      <c r="C20" s="42"/>
      <c r="D20" s="412" t="s">
        <v>116</v>
      </c>
      <c r="E20" s="412" t="s">
        <v>116</v>
      </c>
      <c r="F20" s="412" t="s">
        <v>116</v>
      </c>
      <c r="G20" s="412">
        <v>-101</v>
      </c>
      <c r="H20" s="412">
        <v>-98</v>
      </c>
      <c r="I20" s="416">
        <v>-228</v>
      </c>
      <c r="J20" s="416">
        <v>-359</v>
      </c>
      <c r="K20" s="416">
        <v>-102</v>
      </c>
      <c r="M20"/>
    </row>
    <row r="21" spans="1:13" ht="21" customHeight="1" thickTop="1" thickBot="1">
      <c r="B21" s="403" t="s">
        <v>37</v>
      </c>
      <c r="C21" s="42"/>
      <c r="D21" s="413">
        <v>706</v>
      </c>
      <c r="E21" s="413">
        <v>570</v>
      </c>
      <c r="F21" s="413">
        <v>535</v>
      </c>
      <c r="G21" s="413">
        <v>346</v>
      </c>
      <c r="H21" s="413">
        <v>275</v>
      </c>
      <c r="I21" s="414">
        <v>1055</v>
      </c>
      <c r="J21" s="414">
        <v>963</v>
      </c>
      <c r="K21" s="414">
        <v>1226</v>
      </c>
      <c r="M21"/>
    </row>
    <row r="22" spans="1:13" ht="17.25" thickTop="1">
      <c r="I22" s="33"/>
      <c r="J22" s="33"/>
      <c r="K22" s="33"/>
    </row>
    <row r="23" spans="1:13">
      <c r="A23" s="34" t="s">
        <v>20</v>
      </c>
    </row>
    <row r="24" spans="1:13" ht="27" customHeight="1">
      <c r="A24" s="857" t="s">
        <v>756</v>
      </c>
      <c r="B24" s="857"/>
      <c r="C24" s="857"/>
      <c r="D24" s="857"/>
      <c r="E24" s="857"/>
      <c r="F24" s="857"/>
      <c r="G24" s="857"/>
      <c r="H24" s="857"/>
      <c r="I24" s="857"/>
      <c r="J24" s="857"/>
      <c r="K24" s="314"/>
    </row>
  </sheetData>
  <mergeCells count="1">
    <mergeCell ref="A24:J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20"/>
  <sheetViews>
    <sheetView workbookViewId="0">
      <selection activeCell="B3" sqref="B3"/>
    </sheetView>
  </sheetViews>
  <sheetFormatPr defaultRowHeight="16.5"/>
  <cols>
    <col min="1" max="1" width="9.140625" style="25"/>
    <col min="2" max="2" width="71.85546875" style="25" customWidth="1"/>
    <col min="3" max="3" width="3.28515625" style="25" customWidth="1"/>
    <col min="4" max="4" width="18.28515625" style="25" customWidth="1"/>
    <col min="5" max="16384" width="9.140625" style="25"/>
  </cols>
  <sheetData>
    <row r="1" spans="1:4" ht="20.25">
      <c r="A1" s="24" t="s">
        <v>591</v>
      </c>
      <c r="D1" s="56"/>
    </row>
    <row r="2" spans="1:4" ht="21" thickBot="1">
      <c r="A2" s="24"/>
      <c r="D2" s="56"/>
    </row>
    <row r="3" spans="1:4" ht="34.5" customHeight="1" thickTop="1" thickBot="1">
      <c r="A3" s="34"/>
      <c r="B3" s="5"/>
      <c r="D3" s="38" t="s">
        <v>560</v>
      </c>
    </row>
    <row r="4" spans="1:4" ht="21" customHeight="1" thickTop="1" thickBot="1">
      <c r="B4" s="417" t="s">
        <v>760</v>
      </c>
      <c r="C4" s="418"/>
      <c r="D4" s="419"/>
    </row>
    <row r="5" spans="1:4" ht="21" customHeight="1">
      <c r="A5" s="58"/>
      <c r="B5" s="59" t="s">
        <v>761</v>
      </c>
      <c r="C5" s="40"/>
      <c r="D5" s="420">
        <v>4</v>
      </c>
    </row>
    <row r="6" spans="1:4" ht="21" customHeight="1">
      <c r="A6" s="58"/>
      <c r="B6" s="60" t="s">
        <v>377</v>
      </c>
      <c r="C6" s="40"/>
      <c r="D6" s="401">
        <v>1</v>
      </c>
    </row>
    <row r="7" spans="1:4" ht="21" customHeight="1">
      <c r="A7" s="58"/>
      <c r="B7" s="60" t="s">
        <v>595</v>
      </c>
      <c r="C7" s="40"/>
      <c r="D7" s="401">
        <v>-1.1000000000000001</v>
      </c>
    </row>
    <row r="8" spans="1:4" ht="21" customHeight="1">
      <c r="A8" s="58"/>
      <c r="B8" s="60" t="s">
        <v>747</v>
      </c>
      <c r="C8" s="40"/>
      <c r="D8" s="401">
        <v>-0.7</v>
      </c>
    </row>
    <row r="9" spans="1:4" ht="21" customHeight="1" thickBot="1">
      <c r="A9" s="58"/>
      <c r="B9" s="60" t="s">
        <v>748</v>
      </c>
      <c r="C9" s="40"/>
      <c r="D9" s="401">
        <v>-1.5</v>
      </c>
    </row>
    <row r="10" spans="1:4" ht="21" customHeight="1" thickBot="1">
      <c r="A10" s="58"/>
      <c r="B10" s="396" t="s">
        <v>749</v>
      </c>
      <c r="C10" s="28"/>
      <c r="D10" s="402">
        <v>1.7</v>
      </c>
    </row>
    <row r="11" spans="1:4" ht="19.5" thickBot="1">
      <c r="B11" s="60" t="s">
        <v>821</v>
      </c>
      <c r="D11" s="787">
        <v>1</v>
      </c>
    </row>
    <row r="12" spans="1:4" s="54" customFormat="1" ht="21" customHeight="1" thickBot="1">
      <c r="B12" s="396" t="s">
        <v>750</v>
      </c>
      <c r="C12" s="28"/>
      <c r="D12" s="402">
        <v>2.7</v>
      </c>
    </row>
    <row r="13" spans="1:4" ht="21.75" customHeight="1">
      <c r="B13" s="40"/>
      <c r="C13" s="40"/>
      <c r="D13" s="40"/>
    </row>
    <row r="14" spans="1:4" ht="18.75">
      <c r="A14" s="34" t="s">
        <v>20</v>
      </c>
      <c r="B14" s="40"/>
      <c r="C14" s="40"/>
      <c r="D14" s="40"/>
    </row>
    <row r="15" spans="1:4" ht="58.5" customHeight="1">
      <c r="A15" s="857" t="s">
        <v>751</v>
      </c>
      <c r="B15" s="857"/>
      <c r="C15" s="857"/>
      <c r="D15" s="857"/>
    </row>
    <row r="16" spans="1:4" ht="24" customHeight="1">
      <c r="A16" s="858" t="s">
        <v>753</v>
      </c>
      <c r="B16" s="858"/>
      <c r="C16" s="858"/>
      <c r="D16" s="858"/>
    </row>
    <row r="17" spans="1:4" ht="24" customHeight="1">
      <c r="A17" s="858" t="s">
        <v>752</v>
      </c>
      <c r="B17" s="858"/>
      <c r="C17" s="858"/>
      <c r="D17" s="858"/>
    </row>
    <row r="19" spans="1:4">
      <c r="B19" s="61"/>
    </row>
    <row r="20" spans="1:4">
      <c r="B20" s="61"/>
    </row>
  </sheetData>
  <mergeCells count="3">
    <mergeCell ref="A15:D15"/>
    <mergeCell ref="A17:D17"/>
    <mergeCell ref="A16:D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7"/>
  <sheetViews>
    <sheetView zoomScale="90" zoomScaleNormal="90" workbookViewId="0">
      <selection activeCell="K9" sqref="K9"/>
    </sheetView>
  </sheetViews>
  <sheetFormatPr defaultRowHeight="16.5"/>
  <cols>
    <col min="1" max="1" width="9.140625" style="25"/>
    <col min="2" max="2" width="95" style="25" bestFit="1" customWidth="1"/>
    <col min="3" max="3" width="3.28515625" style="25" customWidth="1"/>
    <col min="4" max="6" width="13.85546875" style="25" customWidth="1"/>
    <col min="7" max="16384" width="9.140625" style="25"/>
  </cols>
  <sheetData>
    <row r="1" spans="1:6" ht="20.25">
      <c r="A1" s="24" t="s">
        <v>386</v>
      </c>
      <c r="D1" s="62"/>
    </row>
    <row r="2" spans="1:6" ht="17.25" thickBot="1">
      <c r="D2" s="5" t="s">
        <v>19</v>
      </c>
      <c r="E2" s="5" t="s">
        <v>17</v>
      </c>
    </row>
    <row r="3" spans="1:6" ht="35.1" customHeight="1" thickTop="1" thickBot="1">
      <c r="B3" s="5"/>
      <c r="C3" s="63"/>
      <c r="D3" s="38">
        <v>2019</v>
      </c>
      <c r="E3" s="38">
        <v>2020</v>
      </c>
      <c r="F3" s="38">
        <v>2021</v>
      </c>
    </row>
    <row r="4" spans="1:6" ht="21" customHeight="1" thickTop="1" thickBot="1">
      <c r="B4" s="57" t="s">
        <v>385</v>
      </c>
      <c r="D4" s="64"/>
      <c r="E4" s="65"/>
      <c r="F4" s="65"/>
    </row>
    <row r="5" spans="1:6" ht="21" customHeight="1">
      <c r="B5" s="66" t="s">
        <v>372</v>
      </c>
      <c r="C5" s="28"/>
      <c r="D5" s="67">
        <v>19</v>
      </c>
      <c r="E5" s="68">
        <v>17.7</v>
      </c>
      <c r="F5" s="68">
        <v>17</v>
      </c>
    </row>
    <row r="6" spans="1:6" ht="21" customHeight="1">
      <c r="B6" s="294" t="s">
        <v>430</v>
      </c>
      <c r="D6" s="69">
        <v>-0.2</v>
      </c>
      <c r="E6" s="70">
        <v>-0.3</v>
      </c>
      <c r="F6" s="70">
        <v>-0.2</v>
      </c>
    </row>
    <row r="7" spans="1:6" ht="21" customHeight="1" thickBot="1">
      <c r="B7" s="355" t="s">
        <v>373</v>
      </c>
      <c r="D7" s="71">
        <v>0.3</v>
      </c>
      <c r="E7" s="72">
        <v>1</v>
      </c>
      <c r="F7" s="72">
        <v>1</v>
      </c>
    </row>
    <row r="8" spans="1:6" ht="21" customHeight="1" thickBot="1">
      <c r="B8" s="73" t="s">
        <v>425</v>
      </c>
      <c r="C8" s="54"/>
      <c r="D8" s="74">
        <v>19.100000000000001</v>
      </c>
      <c r="E8" s="75">
        <v>18.399999999999999</v>
      </c>
      <c r="F8" s="75">
        <v>17.8</v>
      </c>
    </row>
    <row r="9" spans="1:6" ht="21" customHeight="1" thickBot="1">
      <c r="B9" s="356" t="s">
        <v>231</v>
      </c>
      <c r="D9" s="76">
        <v>-5</v>
      </c>
      <c r="E9" s="77">
        <v>-5</v>
      </c>
      <c r="F9" s="77">
        <v>-4.5999999999999996</v>
      </c>
    </row>
    <row r="10" spans="1:6" ht="21" customHeight="1" thickBot="1">
      <c r="B10" s="808" t="s">
        <v>424</v>
      </c>
      <c r="C10" s="54"/>
      <c r="D10" s="74">
        <v>14.1</v>
      </c>
      <c r="E10" s="75">
        <v>13.4</v>
      </c>
      <c r="F10" s="75">
        <v>13.2</v>
      </c>
    </row>
    <row r="12" spans="1:6">
      <c r="A12" s="34" t="s">
        <v>20</v>
      </c>
    </row>
    <row r="13" spans="1:6" s="37" customFormat="1" ht="18.75" customHeight="1">
      <c r="A13" s="858" t="s">
        <v>438</v>
      </c>
      <c r="B13" s="858"/>
      <c r="C13" s="858"/>
      <c r="D13" s="858"/>
      <c r="E13" s="858"/>
      <c r="F13" s="858"/>
    </row>
    <row r="14" spans="1:6" s="37" customFormat="1" ht="33.75" customHeight="1">
      <c r="A14" s="857" t="s">
        <v>592</v>
      </c>
      <c r="B14" s="857"/>
      <c r="C14" s="857"/>
      <c r="D14" s="857"/>
      <c r="E14" s="857"/>
      <c r="F14" s="857"/>
    </row>
    <row r="15" spans="1:6" ht="17.25" thickBot="1">
      <c r="A15" s="37"/>
      <c r="E15" s="5" t="s">
        <v>19</v>
      </c>
    </row>
    <row r="16" spans="1:6" ht="35.1" customHeight="1" thickTop="1" thickBot="1">
      <c r="B16" s="5"/>
      <c r="C16" s="63"/>
      <c r="D16" s="38">
        <v>2019</v>
      </c>
      <c r="E16" s="38">
        <v>2020</v>
      </c>
      <c r="F16" s="38">
        <v>2021</v>
      </c>
    </row>
    <row r="17" spans="2:6" ht="21" customHeight="1" thickTop="1" thickBot="1">
      <c r="B17" s="417" t="s">
        <v>428</v>
      </c>
      <c r="D17" s="64"/>
      <c r="E17" s="65"/>
      <c r="F17" s="65"/>
    </row>
    <row r="18" spans="2:6" ht="21" customHeight="1">
      <c r="B18" s="422" t="s">
        <v>372</v>
      </c>
      <c r="D18" s="423"/>
      <c r="E18" s="399">
        <v>14.1</v>
      </c>
      <c r="F18" s="399">
        <v>13.4</v>
      </c>
    </row>
    <row r="19" spans="2:6" ht="21" customHeight="1">
      <c r="B19" s="424" t="s">
        <v>429</v>
      </c>
      <c r="D19" s="425"/>
      <c r="E19" s="401">
        <v>0.8</v>
      </c>
      <c r="F19" s="401">
        <v>1.2</v>
      </c>
    </row>
    <row r="20" spans="2:6" ht="21" customHeight="1">
      <c r="B20" s="424" t="s">
        <v>588</v>
      </c>
      <c r="D20" s="425"/>
      <c r="E20" s="401">
        <v>0.3</v>
      </c>
      <c r="F20" s="401">
        <v>0.2</v>
      </c>
    </row>
    <row r="21" spans="2:6" ht="21" customHeight="1">
      <c r="B21" s="424" t="s">
        <v>713</v>
      </c>
      <c r="D21" s="425"/>
      <c r="E21" s="425" t="s">
        <v>116</v>
      </c>
      <c r="F21" s="401">
        <v>0.1</v>
      </c>
    </row>
    <row r="22" spans="2:6" ht="21" customHeight="1">
      <c r="B22" s="424" t="s">
        <v>418</v>
      </c>
      <c r="D22" s="425"/>
      <c r="E22" s="401">
        <v>-0.2</v>
      </c>
      <c r="F22" s="401">
        <v>-0.2</v>
      </c>
    </row>
    <row r="23" spans="2:6" ht="21" customHeight="1">
      <c r="B23" s="400" t="s">
        <v>423</v>
      </c>
      <c r="D23" s="425"/>
      <c r="E23" s="401">
        <v>-0.2</v>
      </c>
      <c r="F23" s="401">
        <v>-0.4</v>
      </c>
    </row>
    <row r="24" spans="2:6" ht="21" customHeight="1">
      <c r="B24" s="424" t="s">
        <v>420</v>
      </c>
      <c r="D24" s="425"/>
      <c r="E24" s="401">
        <v>-0.8</v>
      </c>
      <c r="F24" s="401">
        <v>-0.8</v>
      </c>
    </row>
    <row r="25" spans="2:6" ht="21" customHeight="1">
      <c r="B25" s="426" t="s">
        <v>578</v>
      </c>
      <c r="D25" s="427"/>
      <c r="E25" s="425" t="s">
        <v>116</v>
      </c>
      <c r="F25" s="421">
        <v>-0.2</v>
      </c>
    </row>
    <row r="26" spans="2:6" ht="21" customHeight="1">
      <c r="B26" s="426" t="s">
        <v>714</v>
      </c>
      <c r="D26" s="425"/>
      <c r="E26" s="401">
        <v>-0.1</v>
      </c>
      <c r="F26" s="401">
        <v>-0.1</v>
      </c>
    </row>
    <row r="27" spans="2:6" ht="21" customHeight="1">
      <c r="B27" s="426" t="s">
        <v>455</v>
      </c>
      <c r="D27" s="427"/>
      <c r="E27" s="401">
        <v>-0.2</v>
      </c>
      <c r="F27" s="401" t="s">
        <v>116</v>
      </c>
    </row>
    <row r="28" spans="2:6" ht="21" customHeight="1" thickBot="1">
      <c r="B28" s="428" t="s">
        <v>465</v>
      </c>
      <c r="D28" s="429"/>
      <c r="E28" s="430">
        <v>-0.3</v>
      </c>
      <c r="F28" s="430" t="s">
        <v>116</v>
      </c>
    </row>
    <row r="29" spans="2:6" ht="21" customHeight="1" thickBot="1">
      <c r="B29" s="396" t="s">
        <v>620</v>
      </c>
      <c r="C29" s="54"/>
      <c r="D29" s="431"/>
      <c r="E29" s="402">
        <v>13.4</v>
      </c>
      <c r="F29" s="402">
        <v>13.2</v>
      </c>
    </row>
    <row r="30" spans="2:6" ht="21" customHeight="1" thickBot="1">
      <c r="B30" s="432" t="s">
        <v>384</v>
      </c>
      <c r="D30" s="433"/>
      <c r="E30" s="434">
        <v>-1.6</v>
      </c>
      <c r="F30" s="434">
        <v>-1.4</v>
      </c>
    </row>
    <row r="31" spans="2:6" ht="21" customHeight="1" thickBot="1">
      <c r="B31" s="396" t="s">
        <v>299</v>
      </c>
      <c r="C31" s="54"/>
      <c r="D31" s="431"/>
      <c r="E31" s="402">
        <v>11.8</v>
      </c>
      <c r="F31" s="402">
        <v>11.8</v>
      </c>
    </row>
    <row r="32" spans="2:6" ht="18.75">
      <c r="B32" s="156"/>
    </row>
    <row r="33" spans="1:6">
      <c r="A33" s="34" t="s">
        <v>20</v>
      </c>
    </row>
    <row r="34" spans="1:6" s="37" customFormat="1" ht="33.75" customHeight="1">
      <c r="A34" s="857" t="s">
        <v>593</v>
      </c>
      <c r="B34" s="857"/>
      <c r="C34" s="857"/>
      <c r="D34" s="857"/>
      <c r="E34" s="857"/>
      <c r="F34" s="857"/>
    </row>
    <row r="35" spans="1:6" s="37" customFormat="1">
      <c r="A35" s="857" t="s">
        <v>754</v>
      </c>
      <c r="B35" s="857"/>
      <c r="C35" s="857"/>
      <c r="D35" s="857"/>
      <c r="E35" s="857"/>
      <c r="F35" s="857"/>
    </row>
    <row r="36" spans="1:6" s="37" customFormat="1">
      <c r="A36" s="857" t="s">
        <v>755</v>
      </c>
      <c r="B36" s="857"/>
      <c r="C36" s="857"/>
      <c r="D36" s="857"/>
      <c r="E36" s="857"/>
      <c r="F36" s="857"/>
    </row>
    <row r="37" spans="1:6" ht="24.75" customHeight="1"/>
  </sheetData>
  <mergeCells count="5">
    <mergeCell ref="A35:F35"/>
    <mergeCell ref="A36:F36"/>
    <mergeCell ref="A34:F34"/>
    <mergeCell ref="A13:F13"/>
    <mergeCell ref="A14: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7"/>
  <sheetViews>
    <sheetView workbookViewId="0">
      <selection activeCell="K22" sqref="K22"/>
    </sheetView>
  </sheetViews>
  <sheetFormatPr defaultRowHeight="16.5"/>
  <cols>
    <col min="1" max="1" width="9.140625" style="2"/>
    <col min="2" max="2" width="71.28515625" style="25" customWidth="1"/>
    <col min="3" max="3" width="3.28515625" style="2" customWidth="1"/>
    <col min="4" max="8" width="10.7109375" style="2" customWidth="1"/>
    <col min="9" max="9" width="10" style="2" customWidth="1"/>
    <col min="10" max="16384" width="9.140625" style="2"/>
  </cols>
  <sheetData>
    <row r="1" spans="1:8" ht="20.25">
      <c r="A1" s="1" t="s">
        <v>389</v>
      </c>
    </row>
    <row r="2" spans="1:8" ht="17.25" thickBot="1"/>
    <row r="3" spans="1:8" ht="33.75" customHeight="1" thickTop="1" thickBot="1">
      <c r="B3" s="79" t="s">
        <v>28</v>
      </c>
      <c r="D3" s="22">
        <v>2015</v>
      </c>
      <c r="E3" s="22">
        <v>2016</v>
      </c>
      <c r="F3" s="22">
        <v>2017</v>
      </c>
      <c r="G3" s="22">
        <v>2018</v>
      </c>
      <c r="H3" s="22">
        <v>2019</v>
      </c>
    </row>
    <row r="4" spans="1:8" ht="20.25" customHeight="1" thickTop="1">
      <c r="B4" s="80" t="s">
        <v>74</v>
      </c>
      <c r="D4" s="81">
        <v>336</v>
      </c>
      <c r="E4" s="81">
        <v>357</v>
      </c>
      <c r="F4" s="82"/>
      <c r="G4" s="82"/>
      <c r="H4" s="82"/>
    </row>
    <row r="5" spans="1:8" ht="20.25" customHeight="1">
      <c r="B5" s="80" t="s">
        <v>51</v>
      </c>
      <c r="D5" s="83"/>
      <c r="E5" s="83"/>
      <c r="F5" s="84">
        <v>372</v>
      </c>
      <c r="G5" s="84">
        <v>640</v>
      </c>
      <c r="H5" s="84">
        <v>694</v>
      </c>
    </row>
    <row r="6" spans="1:8" ht="20.25" customHeight="1">
      <c r="B6" s="80" t="s">
        <v>52</v>
      </c>
      <c r="D6" s="85"/>
      <c r="E6" s="85"/>
      <c r="F6" s="86">
        <v>-5</v>
      </c>
      <c r="G6" s="86">
        <v>41</v>
      </c>
      <c r="H6" s="86">
        <v>73</v>
      </c>
    </row>
    <row r="7" spans="1:8" ht="20.25" customHeight="1">
      <c r="B7" s="80" t="s">
        <v>53</v>
      </c>
      <c r="D7" s="85"/>
      <c r="E7" s="85"/>
      <c r="F7" s="86" t="s">
        <v>116</v>
      </c>
      <c r="G7" s="86">
        <v>22</v>
      </c>
      <c r="H7" s="86">
        <v>52</v>
      </c>
    </row>
    <row r="8" spans="1:8" ht="20.25" customHeight="1">
      <c r="B8" s="80" t="s">
        <v>239</v>
      </c>
      <c r="D8" s="85"/>
      <c r="E8" s="85"/>
      <c r="F8" s="85"/>
      <c r="G8" s="85"/>
      <c r="H8" s="85"/>
    </row>
    <row r="9" spans="1:8" ht="20.25" customHeight="1">
      <c r="B9" s="80" t="s">
        <v>54</v>
      </c>
      <c r="D9" s="85"/>
      <c r="E9" s="85"/>
      <c r="F9" s="86">
        <v>21</v>
      </c>
      <c r="G9" s="86">
        <v>25</v>
      </c>
      <c r="H9" s="86">
        <v>26</v>
      </c>
    </row>
    <row r="10" spans="1:8" ht="20.25" customHeight="1" thickBot="1">
      <c r="B10" s="80" t="s">
        <v>55</v>
      </c>
      <c r="D10" s="87">
        <v>-12</v>
      </c>
      <c r="E10" s="87">
        <v>-6</v>
      </c>
      <c r="F10" s="87">
        <v>-20</v>
      </c>
      <c r="G10" s="87">
        <v>-20</v>
      </c>
      <c r="H10" s="88">
        <v>-35</v>
      </c>
    </row>
    <row r="11" spans="1:8" ht="20.25" customHeight="1" thickTop="1" thickBot="1">
      <c r="B11" s="89" t="s">
        <v>62</v>
      </c>
      <c r="D11" s="90">
        <v>324</v>
      </c>
      <c r="E11" s="90">
        <v>351</v>
      </c>
      <c r="F11" s="90">
        <v>368</v>
      </c>
      <c r="G11" s="90">
        <v>708</v>
      </c>
      <c r="H11" s="90">
        <v>810</v>
      </c>
    </row>
    <row r="12" spans="1:8" ht="20.25" customHeight="1" thickTop="1">
      <c r="B12" s="91" t="s">
        <v>63</v>
      </c>
      <c r="D12" s="81">
        <v>1</v>
      </c>
      <c r="E12" s="81">
        <v>-212</v>
      </c>
      <c r="F12" s="81">
        <v>-93</v>
      </c>
      <c r="G12" s="81">
        <v>90</v>
      </c>
      <c r="H12" s="81">
        <v>-164</v>
      </c>
    </row>
    <row r="13" spans="1:8" ht="20.25" customHeight="1">
      <c r="B13" s="92" t="s">
        <v>64</v>
      </c>
      <c r="D13" s="84">
        <v>-90</v>
      </c>
      <c r="E13" s="84">
        <v>-82</v>
      </c>
      <c r="F13" s="84">
        <v>-119</v>
      </c>
      <c r="G13" s="84">
        <v>-207</v>
      </c>
      <c r="H13" s="84">
        <v>-395</v>
      </c>
    </row>
    <row r="14" spans="1:8" ht="20.25" customHeight="1">
      <c r="B14" s="92" t="s">
        <v>65</v>
      </c>
      <c r="D14" s="84">
        <v>49</v>
      </c>
      <c r="E14" s="84">
        <v>-95</v>
      </c>
      <c r="F14" s="84">
        <v>-80</v>
      </c>
      <c r="G14" s="84">
        <v>-38</v>
      </c>
      <c r="H14" s="84">
        <v>-169</v>
      </c>
    </row>
    <row r="15" spans="1:8" ht="20.25" customHeight="1">
      <c r="B15" s="80" t="s">
        <v>66</v>
      </c>
      <c r="D15" s="86">
        <v>-99</v>
      </c>
      <c r="E15" s="86">
        <v>-90</v>
      </c>
      <c r="F15" s="86">
        <v>-104</v>
      </c>
      <c r="G15" s="86">
        <v>-114</v>
      </c>
      <c r="H15" s="86">
        <v>-127</v>
      </c>
    </row>
    <row r="16" spans="1:8" ht="20.25" customHeight="1" thickBot="1">
      <c r="B16" s="93" t="s">
        <v>67</v>
      </c>
      <c r="D16" s="87" t="s">
        <v>116</v>
      </c>
      <c r="E16" s="87" t="s">
        <v>116</v>
      </c>
      <c r="F16" s="87" t="s">
        <v>116</v>
      </c>
      <c r="G16" s="87">
        <v>31</v>
      </c>
      <c r="H16" s="87">
        <v>31</v>
      </c>
    </row>
    <row r="17" spans="1:8" ht="20.25" customHeight="1" thickTop="1" thickBot="1">
      <c r="B17" s="89" t="s">
        <v>68</v>
      </c>
      <c r="D17" s="90">
        <v>185</v>
      </c>
      <c r="E17" s="90">
        <v>-128</v>
      </c>
      <c r="F17" s="90">
        <v>-28</v>
      </c>
      <c r="G17" s="90">
        <v>470</v>
      </c>
      <c r="H17" s="90">
        <v>-14</v>
      </c>
    </row>
    <row r="18" spans="1:8" ht="20.25" customHeight="1" thickTop="1" thickBot="1">
      <c r="B18" s="91" t="s">
        <v>69</v>
      </c>
      <c r="D18" s="81">
        <v>64</v>
      </c>
      <c r="E18" s="81">
        <v>28</v>
      </c>
      <c r="F18" s="81">
        <v>1</v>
      </c>
      <c r="G18" s="81">
        <v>-60</v>
      </c>
      <c r="H18" s="81">
        <v>130</v>
      </c>
    </row>
    <row r="19" spans="1:8" ht="20.25" customHeight="1" thickTop="1" thickBot="1">
      <c r="B19" s="89" t="s">
        <v>70</v>
      </c>
      <c r="D19" s="90">
        <v>249</v>
      </c>
      <c r="E19" s="90">
        <v>-100</v>
      </c>
      <c r="F19" s="90">
        <v>-27</v>
      </c>
      <c r="G19" s="90">
        <v>410</v>
      </c>
      <c r="H19" s="90">
        <v>116</v>
      </c>
    </row>
    <row r="20" spans="1:8" ht="17.25" thickTop="1"/>
    <row r="22" spans="1:8" ht="21" thickBot="1">
      <c r="A22" s="1" t="s">
        <v>325</v>
      </c>
    </row>
    <row r="23" spans="1:8" ht="34.5" customHeight="1" thickTop="1" thickBot="1">
      <c r="B23" s="79" t="s">
        <v>28</v>
      </c>
      <c r="D23" s="22">
        <v>2015</v>
      </c>
      <c r="E23" s="22">
        <v>2016</v>
      </c>
      <c r="F23" s="22">
        <v>2017</v>
      </c>
      <c r="G23" s="22">
        <v>2018</v>
      </c>
      <c r="H23" s="22">
        <v>2019</v>
      </c>
    </row>
    <row r="24" spans="1:8" ht="20.25" customHeight="1" thickTop="1">
      <c r="B24" s="80" t="s">
        <v>326</v>
      </c>
      <c r="D24" s="85"/>
      <c r="E24" s="85"/>
      <c r="F24" s="85"/>
      <c r="G24" s="85"/>
      <c r="H24" s="86">
        <v>810</v>
      </c>
    </row>
    <row r="25" spans="1:8" ht="20.25" customHeight="1">
      <c r="B25" s="80" t="s">
        <v>327</v>
      </c>
      <c r="D25" s="85"/>
      <c r="E25" s="85"/>
      <c r="F25" s="85"/>
      <c r="G25" s="85"/>
      <c r="H25" s="86">
        <v>-127</v>
      </c>
    </row>
    <row r="26" spans="1:8" s="94" customFormat="1" ht="20.25" customHeight="1">
      <c r="B26" s="95" t="s">
        <v>328</v>
      </c>
      <c r="D26" s="96"/>
      <c r="E26" s="96"/>
      <c r="F26" s="96"/>
      <c r="G26" s="96"/>
      <c r="H26" s="97">
        <v>683</v>
      </c>
    </row>
    <row r="27" spans="1:8" ht="20.25" customHeight="1">
      <c r="B27" s="80" t="s">
        <v>329</v>
      </c>
      <c r="D27" s="85"/>
      <c r="E27" s="85"/>
      <c r="F27" s="85"/>
      <c r="G27" s="85"/>
      <c r="H27" s="86">
        <v>-128</v>
      </c>
    </row>
    <row r="28" spans="1:8" s="94" customFormat="1" ht="20.25" customHeight="1">
      <c r="B28" s="95" t="s">
        <v>330</v>
      </c>
      <c r="D28" s="96"/>
      <c r="E28" s="96"/>
      <c r="F28" s="96"/>
      <c r="G28" s="96"/>
      <c r="H28" s="97">
        <v>555</v>
      </c>
    </row>
    <row r="29" spans="1:8" ht="20.25" customHeight="1">
      <c r="B29" s="80" t="s">
        <v>331</v>
      </c>
      <c r="D29" s="85"/>
      <c r="E29" s="85"/>
      <c r="F29" s="85"/>
      <c r="G29" s="85"/>
      <c r="H29" s="86">
        <v>-23</v>
      </c>
    </row>
    <row r="30" spans="1:8" s="94" customFormat="1" ht="20.25" customHeight="1">
      <c r="B30" s="95" t="s">
        <v>332</v>
      </c>
      <c r="D30" s="96"/>
      <c r="E30" s="96"/>
      <c r="F30" s="96"/>
      <c r="G30" s="96"/>
      <c r="H30" s="97">
        <v>532</v>
      </c>
    </row>
    <row r="31" spans="1:8" ht="20.25" customHeight="1">
      <c r="B31" s="80"/>
      <c r="D31" s="86"/>
      <c r="E31" s="86"/>
      <c r="F31" s="86"/>
      <c r="G31" s="86"/>
      <c r="H31" s="86"/>
    </row>
    <row r="32" spans="1:8" ht="20.25" customHeight="1" thickBot="1">
      <c r="B32" s="80" t="s">
        <v>333</v>
      </c>
      <c r="D32" s="85"/>
      <c r="E32" s="85"/>
      <c r="F32" s="85"/>
      <c r="G32" s="85"/>
      <c r="H32" s="86">
        <v>720</v>
      </c>
    </row>
    <row r="33" spans="2:8" ht="32.25" customHeight="1" thickTop="1" thickBot="1">
      <c r="B33" s="89" t="s">
        <v>325</v>
      </c>
      <c r="D33" s="98"/>
      <c r="E33" s="98"/>
      <c r="F33" s="98"/>
      <c r="G33" s="98"/>
      <c r="H33" s="99">
        <v>73.900000000000006</v>
      </c>
    </row>
    <row r="34" spans="2:8" ht="17.25" thickTop="1"/>
    <row r="37" spans="2:8">
      <c r="B37"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4"/>
  <sheetViews>
    <sheetView workbookViewId="0">
      <selection activeCell="H5" sqref="H5"/>
    </sheetView>
  </sheetViews>
  <sheetFormatPr defaultRowHeight="16.5"/>
  <cols>
    <col min="1" max="1" width="9.140625" style="2"/>
    <col min="2" max="2" width="71.28515625" style="25" customWidth="1"/>
    <col min="3" max="3" width="3.28515625" style="2" customWidth="1"/>
    <col min="4" max="8" width="14.42578125" style="2" customWidth="1"/>
    <col min="9" max="16384" width="9.140625" style="2"/>
  </cols>
  <sheetData>
    <row r="1" spans="1:9" ht="20.25">
      <c r="A1" s="1" t="s">
        <v>483</v>
      </c>
    </row>
    <row r="2" spans="1:9" ht="20.25">
      <c r="A2" s="1"/>
      <c r="I2" s="18"/>
    </row>
    <row r="3" spans="1:9" ht="17.25" thickBot="1">
      <c r="D3" s="100" t="s">
        <v>19</v>
      </c>
      <c r="E3" s="100" t="s">
        <v>17</v>
      </c>
    </row>
    <row r="4" spans="1:9" ht="35.1" customHeight="1" thickTop="1" thickBot="1">
      <c r="B4" s="102" t="s">
        <v>28</v>
      </c>
      <c r="D4" s="104" t="s">
        <v>646</v>
      </c>
      <c r="E4" s="104" t="s">
        <v>528</v>
      </c>
      <c r="F4" s="104" t="s">
        <v>647</v>
      </c>
      <c r="G4" s="104" t="s">
        <v>560</v>
      </c>
      <c r="H4" s="339" t="s">
        <v>645</v>
      </c>
    </row>
    <row r="5" spans="1:9" ht="21" customHeight="1" thickTop="1">
      <c r="B5" s="435" t="s">
        <v>408</v>
      </c>
      <c r="D5" s="436">
        <v>350</v>
      </c>
      <c r="E5" s="436">
        <v>431</v>
      </c>
      <c r="F5" s="436">
        <v>375</v>
      </c>
      <c r="G5" s="436">
        <v>537</v>
      </c>
      <c r="H5" s="436">
        <v>280</v>
      </c>
    </row>
    <row r="6" spans="1:9" ht="21" customHeight="1">
      <c r="B6" s="437" t="s">
        <v>407</v>
      </c>
      <c r="D6" s="438">
        <v>469</v>
      </c>
      <c r="E6" s="439">
        <v>817</v>
      </c>
      <c r="F6" s="439">
        <v>178</v>
      </c>
      <c r="G6" s="439">
        <v>788</v>
      </c>
      <c r="H6" s="439">
        <v>287</v>
      </c>
    </row>
    <row r="7" spans="1:9" ht="21" customHeight="1">
      <c r="B7" s="437" t="s">
        <v>54</v>
      </c>
      <c r="D7" s="438">
        <v>26</v>
      </c>
      <c r="E7" s="438">
        <v>6</v>
      </c>
      <c r="F7" s="438">
        <v>2</v>
      </c>
      <c r="G7" s="438">
        <v>-24</v>
      </c>
      <c r="H7" s="438">
        <v>-26</v>
      </c>
    </row>
    <row r="8" spans="1:9" ht="21" customHeight="1" thickBot="1">
      <c r="B8" s="440" t="s">
        <v>55</v>
      </c>
      <c r="D8" s="441">
        <v>-35</v>
      </c>
      <c r="E8" s="442">
        <v>-55</v>
      </c>
      <c r="F8" s="442">
        <v>-28</v>
      </c>
      <c r="G8" s="442">
        <v>-71</v>
      </c>
      <c r="H8" s="442">
        <v>-34</v>
      </c>
    </row>
    <row r="9" spans="1:9" ht="21" customHeight="1" thickTop="1" thickBot="1">
      <c r="B9" s="443" t="s">
        <v>62</v>
      </c>
      <c r="D9" s="444">
        <v>810</v>
      </c>
      <c r="E9" s="444">
        <v>1199</v>
      </c>
      <c r="F9" s="444">
        <v>527</v>
      </c>
      <c r="G9" s="444">
        <v>1230</v>
      </c>
      <c r="H9" s="444">
        <v>507</v>
      </c>
    </row>
    <row r="10" spans="1:9" ht="21" customHeight="1" thickTop="1">
      <c r="B10" s="445" t="s">
        <v>421</v>
      </c>
      <c r="D10" s="446">
        <v>-164</v>
      </c>
      <c r="E10" s="446">
        <v>101</v>
      </c>
      <c r="F10" s="446">
        <v>-824</v>
      </c>
      <c r="G10" s="446">
        <v>-1125</v>
      </c>
      <c r="H10" s="446">
        <v>-1076</v>
      </c>
    </row>
    <row r="11" spans="1:9" ht="21" customHeight="1">
      <c r="B11" s="437" t="s">
        <v>64</v>
      </c>
      <c r="D11" s="447">
        <v>-395</v>
      </c>
      <c r="E11" s="447">
        <v>-482</v>
      </c>
      <c r="F11" s="447">
        <v>-299</v>
      </c>
      <c r="G11" s="447">
        <v>-639</v>
      </c>
      <c r="H11" s="447">
        <v>-258</v>
      </c>
    </row>
    <row r="12" spans="1:9" ht="21" customHeight="1">
      <c r="B12" s="437" t="s">
        <v>65</v>
      </c>
      <c r="D12" s="447">
        <v>-169</v>
      </c>
      <c r="E12" s="447">
        <v>281</v>
      </c>
      <c r="F12" s="447">
        <v>28</v>
      </c>
      <c r="G12" s="447">
        <v>-65</v>
      </c>
      <c r="H12" s="447">
        <v>-280</v>
      </c>
    </row>
    <row r="13" spans="1:9" ht="21" customHeight="1">
      <c r="B13" s="437" t="s">
        <v>66</v>
      </c>
      <c r="D13" s="447">
        <v>-127</v>
      </c>
      <c r="E13" s="447">
        <v>-191</v>
      </c>
      <c r="F13" s="447">
        <v>-111</v>
      </c>
      <c r="G13" s="447">
        <v>-217</v>
      </c>
      <c r="H13" s="447">
        <v>-103</v>
      </c>
    </row>
    <row r="14" spans="1:9" ht="21" customHeight="1" thickBot="1">
      <c r="B14" s="440" t="s">
        <v>67</v>
      </c>
      <c r="D14" s="448">
        <v>31</v>
      </c>
      <c r="E14" s="448">
        <v>36</v>
      </c>
      <c r="F14" s="448">
        <v>51</v>
      </c>
      <c r="G14" s="448">
        <v>128</v>
      </c>
      <c r="H14" s="448">
        <v>31</v>
      </c>
    </row>
    <row r="15" spans="1:9" ht="21" customHeight="1" thickBot="1">
      <c r="B15" s="449" t="s">
        <v>68</v>
      </c>
      <c r="D15" s="450">
        <v>-14</v>
      </c>
      <c r="E15" s="450">
        <v>944</v>
      </c>
      <c r="F15" s="450">
        <v>-628</v>
      </c>
      <c r="G15" s="450">
        <v>-688</v>
      </c>
      <c r="H15" s="450">
        <v>-1179</v>
      </c>
    </row>
    <row r="16" spans="1:9" ht="21" customHeight="1" thickBot="1">
      <c r="B16" s="451" t="s">
        <v>69</v>
      </c>
      <c r="D16" s="452">
        <v>130</v>
      </c>
      <c r="E16" s="452">
        <v>-110</v>
      </c>
      <c r="F16" s="452">
        <v>-39</v>
      </c>
      <c r="G16" s="452">
        <v>-21</v>
      </c>
      <c r="H16" s="452">
        <v>303</v>
      </c>
    </row>
    <row r="17" spans="1:8" ht="21" customHeight="1" thickBot="1">
      <c r="B17" s="449" t="s">
        <v>70</v>
      </c>
      <c r="D17" s="450">
        <v>116</v>
      </c>
      <c r="E17" s="450">
        <v>834</v>
      </c>
      <c r="F17" s="450">
        <v>-667</v>
      </c>
      <c r="G17" s="450">
        <v>-709</v>
      </c>
      <c r="H17" s="450">
        <v>-876</v>
      </c>
    </row>
    <row r="19" spans="1:8" ht="20.25">
      <c r="A19" s="1" t="s">
        <v>325</v>
      </c>
    </row>
    <row r="20" spans="1:8" ht="21" thickBot="1">
      <c r="A20" s="1"/>
      <c r="D20" s="100" t="s">
        <v>19</v>
      </c>
    </row>
    <row r="21" spans="1:8" ht="35.1" customHeight="1" thickTop="1" thickBot="1">
      <c r="B21" s="103" t="s">
        <v>28</v>
      </c>
      <c r="D21" s="104">
        <v>2019</v>
      </c>
      <c r="E21" s="104" t="s">
        <v>528</v>
      </c>
      <c r="F21" s="104" t="s">
        <v>647</v>
      </c>
      <c r="G21" s="104" t="s">
        <v>560</v>
      </c>
      <c r="H21" s="339" t="s">
        <v>645</v>
      </c>
    </row>
    <row r="22" spans="1:8" ht="21" customHeight="1" thickTop="1">
      <c r="B22" s="453" t="s">
        <v>62</v>
      </c>
      <c r="D22" s="454">
        <v>810</v>
      </c>
      <c r="E22" s="454">
        <v>1199</v>
      </c>
      <c r="F22" s="454">
        <v>527</v>
      </c>
      <c r="G22" s="454">
        <v>1230</v>
      </c>
      <c r="H22" s="454">
        <v>507</v>
      </c>
    </row>
    <row r="23" spans="1:8" ht="21" customHeight="1">
      <c r="B23" s="455" t="s">
        <v>427</v>
      </c>
      <c r="D23" s="456">
        <v>-163</v>
      </c>
      <c r="E23" s="456">
        <v>-199</v>
      </c>
      <c r="F23" s="456">
        <v>-110</v>
      </c>
      <c r="G23" s="456">
        <v>-243</v>
      </c>
      <c r="H23" s="456">
        <v>-72</v>
      </c>
    </row>
    <row r="24" spans="1:8" ht="21" customHeight="1" thickBot="1">
      <c r="B24" s="457" t="s">
        <v>327</v>
      </c>
      <c r="D24" s="458">
        <v>-92</v>
      </c>
      <c r="E24" s="458">
        <v>-143</v>
      </c>
      <c r="F24" s="458">
        <v>-88</v>
      </c>
      <c r="G24" s="458">
        <v>-173</v>
      </c>
      <c r="H24" s="458">
        <v>-83</v>
      </c>
    </row>
    <row r="25" spans="1:8" s="94" customFormat="1" ht="21" customHeight="1" thickBot="1">
      <c r="B25" s="459" t="s">
        <v>330</v>
      </c>
      <c r="D25" s="460">
        <v>555</v>
      </c>
      <c r="E25" s="460">
        <v>857</v>
      </c>
      <c r="F25" s="460">
        <v>329</v>
      </c>
      <c r="G25" s="460">
        <v>814</v>
      </c>
      <c r="H25" s="460">
        <v>352</v>
      </c>
    </row>
    <row r="26" spans="1:8" ht="21" customHeight="1" thickBot="1">
      <c r="B26" s="453" t="s">
        <v>426</v>
      </c>
      <c r="D26" s="461">
        <v>-23</v>
      </c>
      <c r="E26" s="461">
        <v>-23</v>
      </c>
      <c r="F26" s="461">
        <v>-12</v>
      </c>
      <c r="G26" s="461">
        <v>-23</v>
      </c>
      <c r="H26" s="461">
        <v>-12</v>
      </c>
    </row>
    <row r="27" spans="1:8" s="94" customFormat="1" ht="21" customHeight="1" thickBot="1">
      <c r="B27" s="459" t="s">
        <v>332</v>
      </c>
      <c r="D27" s="460">
        <v>532</v>
      </c>
      <c r="E27" s="460">
        <v>834</v>
      </c>
      <c r="F27" s="460">
        <v>317</v>
      </c>
      <c r="G27" s="460">
        <v>791</v>
      </c>
      <c r="H27" s="460">
        <v>340</v>
      </c>
    </row>
    <row r="28" spans="1:8" ht="21" customHeight="1">
      <c r="B28" s="462"/>
      <c r="C28" s="6"/>
      <c r="D28" s="463"/>
      <c r="E28" s="463"/>
      <c r="F28" s="456"/>
      <c r="G28" s="456"/>
      <c r="H28" s="456"/>
    </row>
    <row r="29" spans="1:8" ht="21" customHeight="1" thickBot="1">
      <c r="B29" s="464" t="s">
        <v>333</v>
      </c>
      <c r="D29" s="458">
        <v>720</v>
      </c>
      <c r="E29" s="458">
        <v>844</v>
      </c>
      <c r="F29" s="458">
        <v>998</v>
      </c>
      <c r="G29" s="458">
        <v>998</v>
      </c>
      <c r="H29" s="458">
        <v>998</v>
      </c>
    </row>
    <row r="30" spans="1:8" ht="21" customHeight="1" thickBot="1">
      <c r="B30" s="459" t="s">
        <v>325</v>
      </c>
      <c r="D30" s="465">
        <v>73.900000000000006</v>
      </c>
      <c r="E30" s="465">
        <v>98.8</v>
      </c>
      <c r="F30" s="465">
        <v>31.9</v>
      </c>
      <c r="G30" s="465">
        <v>79.2</v>
      </c>
      <c r="H30" s="465">
        <v>33.9</v>
      </c>
    </row>
    <row r="32" spans="1:8">
      <c r="A32" s="55" t="s">
        <v>20</v>
      </c>
    </row>
    <row r="33" spans="1:9">
      <c r="A33" s="857" t="s">
        <v>757</v>
      </c>
      <c r="B33" s="857"/>
      <c r="C33" s="857"/>
      <c r="D33" s="857"/>
      <c r="E33" s="857"/>
      <c r="F33" s="857"/>
      <c r="G33" s="358"/>
      <c r="H33" s="358"/>
      <c r="I33" s="78"/>
    </row>
    <row r="34" spans="1:9">
      <c r="A34" s="854" t="s">
        <v>529</v>
      </c>
      <c r="B34" s="854"/>
      <c r="C34" s="854"/>
      <c r="D34" s="854"/>
      <c r="E34" s="854"/>
      <c r="F34" s="854"/>
      <c r="G34" s="357"/>
      <c r="H34" s="357"/>
      <c r="I34" s="105"/>
    </row>
  </sheetData>
  <mergeCells count="2">
    <mergeCell ref="A33:F33"/>
    <mergeCell ref="A34:F3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52"/>
  <sheetViews>
    <sheetView zoomScale="80" zoomScaleNormal="80" workbookViewId="0">
      <selection activeCell="O6" sqref="O6"/>
    </sheetView>
  </sheetViews>
  <sheetFormatPr defaultRowHeight="16.5"/>
  <cols>
    <col min="1" max="1" width="9.140625" style="2" customWidth="1"/>
    <col min="2" max="2" width="37.85546875" style="25" customWidth="1"/>
    <col min="3" max="3" width="5" style="2" customWidth="1"/>
    <col min="4" max="9" width="24.7109375" style="2" customWidth="1"/>
    <col min="10" max="16384" width="9.140625" style="2"/>
  </cols>
  <sheetData>
    <row r="1" spans="1:10" ht="20.25">
      <c r="A1" s="1" t="s">
        <v>297</v>
      </c>
      <c r="D1" s="106"/>
    </row>
    <row r="2" spans="1:10" ht="20.25">
      <c r="A2" s="1"/>
      <c r="B2" s="2"/>
      <c r="E2" s="101"/>
      <c r="F2" s="101"/>
      <c r="G2" s="3"/>
    </row>
    <row r="3" spans="1:10" ht="20.25">
      <c r="A3" s="1" t="s">
        <v>648</v>
      </c>
      <c r="B3" s="2"/>
      <c r="E3" s="101"/>
      <c r="F3" s="101"/>
      <c r="G3" s="3"/>
    </row>
    <row r="4" spans="1:10" ht="21" thickBot="1">
      <c r="A4" s="1"/>
      <c r="B4" s="2"/>
      <c r="E4" s="101"/>
      <c r="F4" s="101"/>
      <c r="G4" s="3"/>
    </row>
    <row r="5" spans="1:10" s="109" customFormat="1" ht="57" customHeight="1" thickTop="1" thickBot="1">
      <c r="A5" s="107"/>
      <c r="B5" s="108" t="s">
        <v>649</v>
      </c>
      <c r="C5" s="2"/>
      <c r="D5" s="339" t="s">
        <v>50</v>
      </c>
      <c r="E5" s="339" t="s">
        <v>3</v>
      </c>
      <c r="F5" s="339" t="s">
        <v>640</v>
      </c>
      <c r="G5" s="339" t="s">
        <v>57</v>
      </c>
      <c r="H5" s="339" t="s">
        <v>58</v>
      </c>
      <c r="I5" s="339" t="s">
        <v>61</v>
      </c>
    </row>
    <row r="6" spans="1:10" s="109" customFormat="1" ht="30.75" customHeight="1" thickTop="1">
      <c r="A6" s="107"/>
      <c r="B6" s="466" t="s">
        <v>408</v>
      </c>
      <c r="C6" s="2"/>
      <c r="D6" s="467">
        <v>311</v>
      </c>
      <c r="E6" s="468">
        <v>0</v>
      </c>
      <c r="F6" s="469">
        <v>-38</v>
      </c>
      <c r="G6" s="469">
        <v>19</v>
      </c>
      <c r="H6" s="469">
        <v>-12</v>
      </c>
      <c r="I6" s="470">
        <v>280</v>
      </c>
    </row>
    <row r="7" spans="1:10" s="109" customFormat="1" ht="30.75" customHeight="1">
      <c r="A7" s="107"/>
      <c r="B7" s="471" t="s">
        <v>641</v>
      </c>
      <c r="C7" s="2"/>
      <c r="D7" s="472">
        <v>85</v>
      </c>
      <c r="E7" s="473">
        <v>77</v>
      </c>
      <c r="F7" s="474">
        <v>47</v>
      </c>
      <c r="G7" s="474">
        <v>31</v>
      </c>
      <c r="H7" s="474">
        <v>-4</v>
      </c>
      <c r="I7" s="475">
        <v>236</v>
      </c>
    </row>
    <row r="8" spans="1:10" s="109" customFormat="1" ht="30.75" customHeight="1">
      <c r="A8" s="107"/>
      <c r="B8" s="471" t="s">
        <v>504</v>
      </c>
      <c r="C8" s="2"/>
      <c r="D8" s="472">
        <v>47</v>
      </c>
      <c r="E8" s="473">
        <v>13</v>
      </c>
      <c r="F8" s="474">
        <v>-11</v>
      </c>
      <c r="G8" s="474">
        <v>1</v>
      </c>
      <c r="H8" s="474">
        <v>1</v>
      </c>
      <c r="I8" s="475">
        <v>51</v>
      </c>
    </row>
    <row r="9" spans="1:10" s="109" customFormat="1" ht="30.75" customHeight="1">
      <c r="A9" s="107"/>
      <c r="B9" s="471" t="s">
        <v>54</v>
      </c>
      <c r="C9" s="2"/>
      <c r="D9" s="472">
        <v>-26</v>
      </c>
      <c r="E9" s="473">
        <v>0</v>
      </c>
      <c r="F9" s="473">
        <v>0</v>
      </c>
      <c r="G9" s="473">
        <v>0</v>
      </c>
      <c r="H9" s="473">
        <v>0</v>
      </c>
      <c r="I9" s="475">
        <v>-26</v>
      </c>
    </row>
    <row r="10" spans="1:10" s="109" customFormat="1" ht="30.75" customHeight="1" thickBot="1">
      <c r="A10" s="107"/>
      <c r="B10" s="471" t="s">
        <v>55</v>
      </c>
      <c r="C10" s="2"/>
      <c r="D10" s="476">
        <v>-34</v>
      </c>
      <c r="E10" s="477">
        <v>0</v>
      </c>
      <c r="F10" s="477">
        <v>0</v>
      </c>
      <c r="G10" s="477">
        <v>0</v>
      </c>
      <c r="H10" s="477">
        <v>0</v>
      </c>
      <c r="I10" s="478">
        <v>-34</v>
      </c>
    </row>
    <row r="11" spans="1:10" s="109" customFormat="1" ht="30.75" customHeight="1" thickTop="1" thickBot="1">
      <c r="A11" s="107"/>
      <c r="B11" s="479" t="s">
        <v>129</v>
      </c>
      <c r="C11" s="2"/>
      <c r="D11" s="480">
        <v>383</v>
      </c>
      <c r="E11" s="480">
        <v>90</v>
      </c>
      <c r="F11" s="480">
        <v>-2</v>
      </c>
      <c r="G11" s="480">
        <v>51</v>
      </c>
      <c r="H11" s="480">
        <v>-15</v>
      </c>
      <c r="I11" s="481">
        <v>507</v>
      </c>
      <c r="J11" s="295"/>
    </row>
    <row r="12" spans="1:10" ht="21" thickTop="1">
      <c r="A12" s="1"/>
      <c r="B12" s="110"/>
      <c r="D12" s="111"/>
      <c r="E12" s="111"/>
      <c r="F12" s="111"/>
      <c r="G12" s="111"/>
      <c r="H12" s="111"/>
    </row>
    <row r="13" spans="1:10" s="109" customFormat="1">
      <c r="A13" s="107"/>
      <c r="B13" s="107"/>
      <c r="C13" s="107"/>
      <c r="D13" s="107"/>
      <c r="E13" s="107"/>
      <c r="F13" s="107"/>
      <c r="G13" s="107"/>
      <c r="H13" s="107"/>
      <c r="I13" s="112"/>
    </row>
    <row r="14" spans="1:10" s="109" customFormat="1">
      <c r="A14" s="107"/>
      <c r="B14" s="107"/>
      <c r="C14" s="107"/>
      <c r="D14" s="107"/>
      <c r="E14" s="107"/>
      <c r="F14" s="107"/>
      <c r="G14" s="107"/>
      <c r="H14" s="107"/>
      <c r="I14" s="112"/>
    </row>
    <row r="15" spans="1:10" ht="20.25">
      <c r="A15" s="1" t="s">
        <v>561</v>
      </c>
      <c r="B15" s="2"/>
      <c r="E15" s="101"/>
      <c r="F15" s="101"/>
      <c r="G15" s="3"/>
    </row>
    <row r="16" spans="1:10" ht="21" thickBot="1">
      <c r="A16" s="1"/>
      <c r="B16" s="2"/>
      <c r="E16" s="101"/>
      <c r="F16" s="101"/>
      <c r="G16" s="3"/>
    </row>
    <row r="17" spans="1:10" s="109" customFormat="1" ht="57" customHeight="1" thickTop="1" thickBot="1">
      <c r="A17" s="107"/>
      <c r="B17" s="108" t="s">
        <v>562</v>
      </c>
      <c r="C17" s="2"/>
      <c r="D17" s="104" t="s">
        <v>50</v>
      </c>
      <c r="E17" s="104" t="s">
        <v>3</v>
      </c>
      <c r="F17" s="104" t="s">
        <v>640</v>
      </c>
      <c r="G17" s="104" t="s">
        <v>57</v>
      </c>
      <c r="H17" s="104" t="s">
        <v>58</v>
      </c>
      <c r="I17" s="104" t="s">
        <v>61</v>
      </c>
    </row>
    <row r="18" spans="1:10" s="109" customFormat="1" ht="30.75" customHeight="1" thickTop="1">
      <c r="A18" s="107"/>
      <c r="B18" s="466" t="s">
        <v>408</v>
      </c>
      <c r="C18" s="2"/>
      <c r="D18" s="467">
        <v>649</v>
      </c>
      <c r="E18" s="468">
        <v>0</v>
      </c>
      <c r="F18" s="469">
        <v>-78</v>
      </c>
      <c r="G18" s="469">
        <v>2</v>
      </c>
      <c r="H18" s="469">
        <v>-36</v>
      </c>
      <c r="I18" s="470">
        <v>537</v>
      </c>
    </row>
    <row r="19" spans="1:10" s="109" customFormat="1" ht="30.75" customHeight="1">
      <c r="A19" s="107"/>
      <c r="B19" s="471" t="s">
        <v>641</v>
      </c>
      <c r="C19" s="2"/>
      <c r="D19" s="472">
        <v>167</v>
      </c>
      <c r="E19" s="473">
        <v>291</v>
      </c>
      <c r="F19" s="474">
        <v>16</v>
      </c>
      <c r="G19" s="474">
        <v>34</v>
      </c>
      <c r="H19" s="474">
        <v>123</v>
      </c>
      <c r="I19" s="475">
        <v>631</v>
      </c>
    </row>
    <row r="20" spans="1:10" s="109" customFormat="1" ht="30.75" customHeight="1">
      <c r="A20" s="107"/>
      <c r="B20" s="471" t="s">
        <v>504</v>
      </c>
      <c r="C20" s="2"/>
      <c r="D20" s="472">
        <v>96</v>
      </c>
      <c r="E20" s="473">
        <v>34</v>
      </c>
      <c r="F20" s="474">
        <v>-27</v>
      </c>
      <c r="G20" s="474">
        <v>47</v>
      </c>
      <c r="H20" s="474">
        <v>7</v>
      </c>
      <c r="I20" s="475">
        <v>157</v>
      </c>
    </row>
    <row r="21" spans="1:10" s="109" customFormat="1" ht="30.75" customHeight="1">
      <c r="A21" s="107"/>
      <c r="B21" s="471" t="s">
        <v>54</v>
      </c>
      <c r="C21" s="2"/>
      <c r="D21" s="472">
        <v>-24</v>
      </c>
      <c r="E21" s="473">
        <v>0</v>
      </c>
      <c r="F21" s="473">
        <v>0</v>
      </c>
      <c r="G21" s="473">
        <v>0</v>
      </c>
      <c r="H21" s="473">
        <v>0</v>
      </c>
      <c r="I21" s="475">
        <v>-24</v>
      </c>
    </row>
    <row r="22" spans="1:10" s="109" customFormat="1" ht="30.75" customHeight="1" thickBot="1">
      <c r="A22" s="107"/>
      <c r="B22" s="471" t="s">
        <v>55</v>
      </c>
      <c r="C22" s="2"/>
      <c r="D22" s="476">
        <v>-71</v>
      </c>
      <c r="E22" s="477">
        <v>0</v>
      </c>
      <c r="F22" s="477">
        <v>0</v>
      </c>
      <c r="G22" s="477">
        <v>0</v>
      </c>
      <c r="H22" s="477">
        <v>0</v>
      </c>
      <c r="I22" s="478">
        <v>-71</v>
      </c>
    </row>
    <row r="23" spans="1:10" s="109" customFormat="1" ht="30.75" customHeight="1" thickTop="1" thickBot="1">
      <c r="A23" s="107"/>
      <c r="B23" s="479" t="s">
        <v>129</v>
      </c>
      <c r="C23" s="2"/>
      <c r="D23" s="480">
        <v>817</v>
      </c>
      <c r="E23" s="482">
        <v>325</v>
      </c>
      <c r="F23" s="483">
        <v>-89</v>
      </c>
      <c r="G23" s="483">
        <v>83</v>
      </c>
      <c r="H23" s="483">
        <v>94</v>
      </c>
      <c r="I23" s="481">
        <v>1230</v>
      </c>
      <c r="J23" s="295"/>
    </row>
    <row r="24" spans="1:10" ht="21" thickTop="1">
      <c r="A24" s="1"/>
      <c r="B24" s="110"/>
      <c r="D24" s="111"/>
      <c r="E24" s="111"/>
      <c r="F24" s="111"/>
      <c r="G24" s="111"/>
      <c r="H24" s="111"/>
    </row>
    <row r="25" spans="1:10" s="109" customFormat="1">
      <c r="A25" s="107"/>
      <c r="B25" s="107"/>
      <c r="C25" s="107"/>
      <c r="D25" s="107"/>
      <c r="E25" s="107"/>
      <c r="F25" s="107"/>
      <c r="G25" s="107"/>
      <c r="H25" s="107"/>
      <c r="I25" s="112"/>
    </row>
    <row r="26" spans="1:10" s="109" customFormat="1">
      <c r="A26" s="107"/>
      <c r="B26" s="107"/>
      <c r="C26" s="107"/>
      <c r="D26" s="107"/>
      <c r="E26" s="107"/>
      <c r="F26" s="107"/>
      <c r="G26" s="107"/>
      <c r="H26" s="107"/>
      <c r="I26" s="112"/>
    </row>
    <row r="27" spans="1:10" s="109" customFormat="1" ht="20.25">
      <c r="A27" s="1" t="s">
        <v>526</v>
      </c>
      <c r="B27" s="107"/>
      <c r="C27" s="107"/>
      <c r="D27" s="107"/>
      <c r="E27" s="107"/>
      <c r="F27" s="107"/>
      <c r="G27" s="107"/>
      <c r="H27" s="107"/>
      <c r="I27" s="112"/>
    </row>
    <row r="28" spans="1:10" s="109" customFormat="1" ht="17.25" thickBot="1">
      <c r="A28" s="107"/>
      <c r="B28" s="107"/>
      <c r="C28" s="107"/>
      <c r="D28" s="107"/>
      <c r="E28" s="107"/>
      <c r="F28" s="107"/>
      <c r="G28" s="107"/>
      <c r="H28" s="107"/>
      <c r="I28" s="112"/>
    </row>
    <row r="29" spans="1:10" s="109" customFormat="1" ht="45.75" customHeight="1" thickTop="1" thickBot="1">
      <c r="A29" s="107"/>
      <c r="B29" s="108" t="s">
        <v>363</v>
      </c>
      <c r="C29" s="2"/>
      <c r="D29" s="104" t="s">
        <v>50</v>
      </c>
      <c r="E29" s="104" t="s">
        <v>3</v>
      </c>
      <c r="F29" s="104" t="s">
        <v>56</v>
      </c>
      <c r="G29" s="104" t="s">
        <v>57</v>
      </c>
      <c r="H29" s="104" t="s">
        <v>58</v>
      </c>
      <c r="I29" s="104" t="s">
        <v>61</v>
      </c>
    </row>
    <row r="30" spans="1:10" s="109" customFormat="1" ht="30.75" customHeight="1" thickTop="1">
      <c r="A30" s="107"/>
      <c r="B30" s="466" t="s">
        <v>642</v>
      </c>
      <c r="C30" s="2"/>
      <c r="D30" s="484">
        <v>495</v>
      </c>
      <c r="E30" s="485" t="s">
        <v>116</v>
      </c>
      <c r="F30" s="486">
        <v>-52</v>
      </c>
      <c r="G30" s="486">
        <v>-12</v>
      </c>
      <c r="H30" s="468">
        <v>0</v>
      </c>
      <c r="I30" s="470">
        <v>431</v>
      </c>
    </row>
    <row r="31" spans="1:10" s="109" customFormat="1" ht="30.75" customHeight="1">
      <c r="A31" s="107"/>
      <c r="B31" s="471" t="s">
        <v>641</v>
      </c>
      <c r="C31" s="2"/>
      <c r="D31" s="487">
        <v>137</v>
      </c>
      <c r="E31" s="488">
        <v>216</v>
      </c>
      <c r="F31" s="489">
        <v>-19</v>
      </c>
      <c r="G31" s="489">
        <v>4</v>
      </c>
      <c r="H31" s="489">
        <v>370</v>
      </c>
      <c r="I31" s="475">
        <v>708</v>
      </c>
    </row>
    <row r="32" spans="1:10" s="109" customFormat="1" ht="30.75" customHeight="1">
      <c r="A32" s="107"/>
      <c r="B32" s="471" t="s">
        <v>504</v>
      </c>
      <c r="C32" s="2"/>
      <c r="D32" s="487">
        <v>123</v>
      </c>
      <c r="E32" s="488">
        <v>40</v>
      </c>
      <c r="F32" s="489">
        <v>-19</v>
      </c>
      <c r="G32" s="489">
        <v>-33</v>
      </c>
      <c r="H32" s="489">
        <v>-2</v>
      </c>
      <c r="I32" s="475">
        <v>109</v>
      </c>
    </row>
    <row r="33" spans="1:9" s="109" customFormat="1" ht="30.75" customHeight="1">
      <c r="A33" s="107"/>
      <c r="B33" s="471" t="s">
        <v>54</v>
      </c>
      <c r="C33" s="2"/>
      <c r="D33" s="487">
        <v>6</v>
      </c>
      <c r="E33" s="488" t="s">
        <v>116</v>
      </c>
      <c r="F33" s="489" t="s">
        <v>116</v>
      </c>
      <c r="G33" s="489" t="s">
        <v>116</v>
      </c>
      <c r="H33" s="489" t="s">
        <v>116</v>
      </c>
      <c r="I33" s="475">
        <v>6</v>
      </c>
    </row>
    <row r="34" spans="1:9" s="109" customFormat="1" ht="30.75" customHeight="1" thickBot="1">
      <c r="A34" s="107"/>
      <c r="B34" s="471" t="s">
        <v>55</v>
      </c>
      <c r="C34" s="2"/>
      <c r="D34" s="490">
        <v>-55</v>
      </c>
      <c r="E34" s="491" t="s">
        <v>116</v>
      </c>
      <c r="F34" s="492" t="s">
        <v>116</v>
      </c>
      <c r="G34" s="492" t="s">
        <v>116</v>
      </c>
      <c r="H34" s="492" t="s">
        <v>116</v>
      </c>
      <c r="I34" s="478">
        <v>-55</v>
      </c>
    </row>
    <row r="35" spans="1:9" s="109" customFormat="1" ht="30.75" customHeight="1" thickTop="1" thickBot="1">
      <c r="A35" s="107"/>
      <c r="B35" s="479" t="s">
        <v>129</v>
      </c>
      <c r="C35" s="2"/>
      <c r="D35" s="480">
        <v>706</v>
      </c>
      <c r="E35" s="482">
        <v>256</v>
      </c>
      <c r="F35" s="483">
        <v>-90</v>
      </c>
      <c r="G35" s="483">
        <v>-41</v>
      </c>
      <c r="H35" s="483">
        <v>368</v>
      </c>
      <c r="I35" s="481">
        <v>1199</v>
      </c>
    </row>
    <row r="36" spans="1:9" s="109" customFormat="1" ht="17.25" thickTop="1">
      <c r="A36" s="107"/>
      <c r="B36" s="107"/>
      <c r="C36" s="107"/>
      <c r="D36" s="107"/>
      <c r="E36" s="107"/>
      <c r="F36" s="107"/>
      <c r="G36" s="107"/>
      <c r="H36" s="107"/>
      <c r="I36" s="112"/>
    </row>
    <row r="37" spans="1:9" s="109" customFormat="1">
      <c r="A37" s="107"/>
      <c r="B37" s="107"/>
      <c r="C37" s="107"/>
      <c r="D37" s="107"/>
      <c r="E37" s="107"/>
      <c r="F37" s="107"/>
      <c r="G37" s="107"/>
      <c r="H37" s="107"/>
      <c r="I37" s="112"/>
    </row>
    <row r="38" spans="1:9" s="109" customFormat="1">
      <c r="A38" s="107"/>
      <c r="B38" s="107"/>
      <c r="C38" s="107"/>
      <c r="D38" s="107"/>
      <c r="E38" s="107"/>
      <c r="F38" s="107"/>
      <c r="G38" s="107"/>
      <c r="H38" s="107"/>
      <c r="I38" s="112"/>
    </row>
    <row r="39" spans="1:9" s="109" customFormat="1">
      <c r="A39" s="107"/>
      <c r="B39" s="107"/>
      <c r="C39" s="107"/>
      <c r="D39" s="107"/>
      <c r="E39" s="107"/>
      <c r="F39" s="107"/>
      <c r="G39" s="107"/>
      <c r="H39" s="107"/>
      <c r="I39" s="112"/>
    </row>
    <row r="40" spans="1:9" s="109" customFormat="1">
      <c r="A40" s="107"/>
      <c r="B40" s="107"/>
      <c r="C40" s="107"/>
      <c r="D40" s="107"/>
      <c r="E40" s="107"/>
      <c r="F40" s="107"/>
      <c r="G40" s="107"/>
      <c r="H40" s="107"/>
      <c r="I40" s="112"/>
    </row>
    <row r="41" spans="1:9">
      <c r="B41" s="2"/>
    </row>
    <row r="42" spans="1:9">
      <c r="B42" s="2"/>
    </row>
    <row r="43" spans="1:9">
      <c r="B43" s="2"/>
    </row>
    <row r="44" spans="1:9">
      <c r="B44" s="2"/>
    </row>
    <row r="45" spans="1:9">
      <c r="B45" s="2"/>
    </row>
    <row r="46" spans="1:9">
      <c r="B46" s="2"/>
    </row>
    <row r="47" spans="1:9">
      <c r="B47" s="2"/>
    </row>
    <row r="48" spans="1:9">
      <c r="B48" s="2"/>
    </row>
    <row r="49" spans="2:2">
      <c r="B49" s="2"/>
    </row>
    <row r="50" spans="2:2">
      <c r="B50" s="2"/>
    </row>
    <row r="51" spans="2:2">
      <c r="B51" s="2"/>
    </row>
    <row r="52" spans="2:2">
      <c r="B52"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1 - Cash Generation</vt:lpstr>
      <vt:lpstr>2 - Cash target rec</vt:lpstr>
      <vt:lpstr>3 - HoldCo cashflow</vt:lpstr>
      <vt:lpstr>4 - Sources &amp; uses</vt:lpstr>
      <vt:lpstr>5 - Long-term free cash</vt:lpstr>
      <vt:lpstr>6a - IFRS IP format (historic)</vt:lpstr>
      <vt:lpstr>6b - IFRS IP format (2020+)</vt:lpstr>
      <vt:lpstr>7a - Operating profit analysis</vt:lpstr>
      <vt:lpstr>7b - Operating profit drivers</vt:lpstr>
      <vt:lpstr>8 - Management Actions</vt:lpstr>
      <vt:lpstr>9 - PGH Solvency</vt:lpstr>
      <vt:lpstr>10 - LifeCo Free Surplus</vt:lpstr>
      <vt:lpstr>11 - SCR breakdown</vt:lpstr>
      <vt:lpstr>12 - Sensitivities</vt:lpstr>
      <vt:lpstr>13a - AUA &amp; flows</vt:lpstr>
      <vt:lpstr>13b - AUA &amp; Flows (FY 2020+)</vt:lpstr>
      <vt:lpstr>14 - AUA by fund</vt:lpstr>
      <vt:lpstr>15a - New business (historic)</vt:lpstr>
      <vt:lpstr>15b - New business (2020+)</vt:lpstr>
      <vt:lpstr>16 - Asset data</vt:lpstr>
      <vt:lpstr>17 - Debt exposure country</vt:lpstr>
      <vt:lpstr>18 - Credit rating debt</vt:lpstr>
      <vt:lpstr>19 - Sh Debt by sector</vt:lpstr>
      <vt:lpstr>20 - Illiquids</vt:lpstr>
      <vt:lpstr>21 - Leverage</vt:lpstr>
      <vt:lpstr>22 - Dividends</vt:lpstr>
      <vt:lpstr>23 - Acqs</vt:lpstr>
      <vt:lpstr>24 -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2022-08-14T17:58:27Z</dcterms:modified>
</cp:coreProperties>
</file>